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harts/chart1.xml" ContentType="application/vnd.openxmlformats-officedocument.drawingml.chart+xml"/>
  <Override PartName="/xl/drawings/drawing3.xml" ContentType="application/vnd.openxmlformats-officedocument.drawing+xml"/>
  <Override PartName="/xl/embeddings/oleObject3.bin" ContentType="application/vnd.openxmlformats-officedocument.oleObject"/>
  <Override PartName="/xl/charts/chart2.xml" ContentType="application/vnd.openxmlformats-officedocument.drawingml.chart+xml"/>
  <Override PartName="/xl/drawings/drawing4.xml" ContentType="application/vnd.openxmlformats-officedocument.drawing+xml"/>
  <Override PartName="/xl/embeddings/oleObject4.bin" ContentType="application/vnd.openxmlformats-officedocument.oleObject"/>
  <Override PartName="/xl/charts/chart3.xml" ContentType="application/vnd.openxmlformats-officedocument.drawingml.chart+xml"/>
  <Override PartName="/xl/drawings/drawing5.xml" ContentType="application/vnd.openxmlformats-officedocument.drawing+xml"/>
  <Override PartName="/xl/embeddings/oleObject5.bin" ContentType="application/vnd.openxmlformats-officedocument.oleObject"/>
  <Override PartName="/xl/charts/chart4.xml" ContentType="application/vnd.openxmlformats-officedocument.drawingml.chart+xml"/>
  <Override PartName="/xl/drawings/drawing6.xml" ContentType="application/vnd.openxmlformats-officedocument.drawing+xml"/>
  <Override PartName="/xl/embeddings/oleObject6.bin" ContentType="application/vnd.openxmlformats-officedocument.oleObject"/>
  <Override PartName="/xl/charts/chart5.xml" ContentType="application/vnd.openxmlformats-officedocument.drawingml.chart+xml"/>
  <Override PartName="/xl/drawings/drawing7.xml" ContentType="application/vnd.openxmlformats-officedocument.drawing+xml"/>
  <Override PartName="/xl/embeddings/oleObject7.bin" ContentType="application/vnd.openxmlformats-officedocument.oleObject"/>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029"/>
  <workbookPr defaultThemeVersion="124226"/>
  <mc:AlternateContent xmlns:mc="http://schemas.openxmlformats.org/markup-compatibility/2006">
    <mc:Choice Requires="x15">
      <x15ac:absPath xmlns:x15ac="http://schemas.microsoft.com/office/spreadsheetml/2010/11/ac" url="D:\Asesorías Wilson\Archivos de Trabajo\Aguas del huila\Auditorias AGUAS\INDICADORES DE GESTIÓN AGUAS\INDICADORES 2018\"/>
    </mc:Choice>
  </mc:AlternateContent>
  <xr:revisionPtr revIDLastSave="0" documentId="13_ncr:1_{3BEBDB58-DA3B-4A9A-B51C-D0BE3A4518C7}" xr6:coauthVersionLast="28" xr6:coauthVersionMax="28" xr10:uidLastSave="{00000000-0000-0000-0000-000000000000}"/>
  <workbookProtection workbookAlgorithmName="SHA-512" workbookHashValue="aMsCqzghsk7MSkWr/zPXZX903Wr0SOTaq2L8VZHXE8uqlR9rC7cIAleHXjSMK+JBknZLTngx96xJ/Kn8rNiSmw==" workbookSaltValue="D7u8j0bNN2Z+W12+OjrOKg==" workbookSpinCount="100000" lockStructure="1"/>
  <bookViews>
    <workbookView xWindow="0" yWindow="0" windowWidth="20490" windowHeight="7680" xr2:uid="{00000000-000D-0000-FFFF-FFFF00000000}"/>
  </bookViews>
  <sheets>
    <sheet name="SET-GF Cartera" sheetId="1" r:id="rId1"/>
    <sheet name="01" sheetId="63" r:id="rId2"/>
    <sheet name="02" sheetId="64" r:id="rId3"/>
    <sheet name="03" sheetId="65" r:id="rId4"/>
    <sheet name="04" sheetId="66" r:id="rId5"/>
    <sheet name="05" sheetId="67" r:id="rId6"/>
    <sheet name="06" sheetId="68" r:id="rId7"/>
    <sheet name="Base Datos" sheetId="69" r:id="rId8"/>
  </sheets>
  <definedNames>
    <definedName name="_xlnm.Print_Titles" localSheetId="0">'SET-GF Cartera'!$1:$5</definedName>
  </definedNames>
  <calcPr calcId="171027"/>
</workbook>
</file>

<file path=xl/calcChain.xml><?xml version="1.0" encoding="utf-8"?>
<calcChain xmlns="http://schemas.openxmlformats.org/spreadsheetml/2006/main">
  <c r="D22" i="64" l="1"/>
  <c r="E22" i="64"/>
  <c r="F22" i="64"/>
  <c r="G22" i="64"/>
  <c r="H21" i="64" s="1"/>
  <c r="H22" i="64"/>
  <c r="I22" i="64"/>
  <c r="J22" i="64"/>
  <c r="K22" i="64"/>
  <c r="K20" i="64" s="1"/>
  <c r="L22" i="64"/>
  <c r="M22" i="64"/>
  <c r="N22" i="64"/>
  <c r="C22" i="64"/>
  <c r="D21" i="64" s="1"/>
  <c r="C21" i="64"/>
  <c r="E19" i="64"/>
  <c r="F19" i="64"/>
  <c r="G19" i="64"/>
  <c r="G17" i="64" s="1"/>
  <c r="G23" i="64" s="1"/>
  <c r="H19" i="64"/>
  <c r="H17" i="64" s="1"/>
  <c r="H23" i="64" s="1"/>
  <c r="I19" i="64"/>
  <c r="J19" i="64"/>
  <c r="K19" i="64"/>
  <c r="L19" i="64"/>
  <c r="L17" i="64" s="1"/>
  <c r="L23" i="64" s="1"/>
  <c r="M19" i="64"/>
  <c r="N19" i="64"/>
  <c r="D19" i="64"/>
  <c r="C19" i="64"/>
  <c r="C18" i="64" s="1"/>
  <c r="O21" i="68"/>
  <c r="N21" i="68"/>
  <c r="M21" i="68"/>
  <c r="L21" i="68"/>
  <c r="K21" i="68"/>
  <c r="J21" i="68"/>
  <c r="I21" i="68"/>
  <c r="H21" i="68"/>
  <c r="G21" i="68"/>
  <c r="F21" i="68"/>
  <c r="E21" i="68"/>
  <c r="D21" i="68"/>
  <c r="N20" i="68"/>
  <c r="M20" i="68"/>
  <c r="L20" i="68"/>
  <c r="K20" i="68"/>
  <c r="J20" i="68"/>
  <c r="I20" i="68"/>
  <c r="H20" i="68"/>
  <c r="G20" i="68"/>
  <c r="F20" i="68"/>
  <c r="E20" i="68"/>
  <c r="D20" i="68"/>
  <c r="C20" i="68"/>
  <c r="O20" i="68" s="1"/>
  <c r="O18" i="68"/>
  <c r="C18" i="68"/>
  <c r="C17" i="68" s="1"/>
  <c r="C23" i="68" s="1"/>
  <c r="N17" i="68"/>
  <c r="N23" i="68" s="1"/>
  <c r="M17" i="68"/>
  <c r="M23" i="68" s="1"/>
  <c r="L17" i="68"/>
  <c r="L23" i="68" s="1"/>
  <c r="K17" i="68"/>
  <c r="K23" i="68" s="1"/>
  <c r="J17" i="68"/>
  <c r="J23" i="68" s="1"/>
  <c r="I17" i="68"/>
  <c r="I23" i="68" s="1"/>
  <c r="H17" i="68"/>
  <c r="H23" i="68" s="1"/>
  <c r="G17" i="68"/>
  <c r="G23" i="68" s="1"/>
  <c r="F17" i="68"/>
  <c r="F23" i="68" s="1"/>
  <c r="E17" i="68"/>
  <c r="E23" i="68" s="1"/>
  <c r="D17" i="68"/>
  <c r="D23" i="68" s="1"/>
  <c r="O21" i="67"/>
  <c r="N21" i="67"/>
  <c r="M21" i="67"/>
  <c r="L21" i="67"/>
  <c r="K21" i="67"/>
  <c r="J21" i="67"/>
  <c r="I21" i="67"/>
  <c r="H21" i="67"/>
  <c r="G21" i="67"/>
  <c r="F21" i="67"/>
  <c r="E21" i="67"/>
  <c r="D21" i="67"/>
  <c r="N20" i="67"/>
  <c r="M20" i="67"/>
  <c r="L20" i="67"/>
  <c r="K20" i="67"/>
  <c r="J20" i="67"/>
  <c r="I20" i="67"/>
  <c r="H20" i="67"/>
  <c r="G20" i="67"/>
  <c r="F20" i="67"/>
  <c r="E20" i="67"/>
  <c r="D20" i="67"/>
  <c r="C20" i="67"/>
  <c r="O18" i="67"/>
  <c r="C18" i="67"/>
  <c r="D18" i="67" s="1"/>
  <c r="E18" i="67" s="1"/>
  <c r="F18" i="67" s="1"/>
  <c r="G18" i="67" s="1"/>
  <c r="H18" i="67" s="1"/>
  <c r="I18" i="67" s="1"/>
  <c r="J18" i="67" s="1"/>
  <c r="K18" i="67" s="1"/>
  <c r="L18" i="67" s="1"/>
  <c r="M18" i="67" s="1"/>
  <c r="N18" i="67" s="1"/>
  <c r="N17" i="67"/>
  <c r="N23" i="67" s="1"/>
  <c r="M17" i="67"/>
  <c r="M23" i="67" s="1"/>
  <c r="L17" i="67"/>
  <c r="L23" i="67" s="1"/>
  <c r="K17" i="67"/>
  <c r="K23" i="67" s="1"/>
  <c r="J17" i="67"/>
  <c r="J23" i="67" s="1"/>
  <c r="I17" i="67"/>
  <c r="I23" i="67" s="1"/>
  <c r="H17" i="67"/>
  <c r="H23" i="67" s="1"/>
  <c r="G17" i="67"/>
  <c r="G23" i="67" s="1"/>
  <c r="F17" i="67"/>
  <c r="F23" i="67" s="1"/>
  <c r="E17" i="67"/>
  <c r="E23" i="67" s="1"/>
  <c r="D17" i="67"/>
  <c r="D23" i="67" s="1"/>
  <c r="C17" i="67"/>
  <c r="C23" i="67" s="1"/>
  <c r="O21" i="66"/>
  <c r="N21" i="66"/>
  <c r="M21" i="66"/>
  <c r="L21" i="66"/>
  <c r="K21" i="66"/>
  <c r="J21" i="66"/>
  <c r="I21" i="66"/>
  <c r="H21" i="66"/>
  <c r="G21" i="66"/>
  <c r="F21" i="66"/>
  <c r="E21" i="66"/>
  <c r="D21" i="66"/>
  <c r="N20" i="66"/>
  <c r="M20" i="66"/>
  <c r="L20" i="66"/>
  <c r="K20" i="66"/>
  <c r="J20" i="66"/>
  <c r="I20" i="66"/>
  <c r="H20" i="66"/>
  <c r="G20" i="66"/>
  <c r="F20" i="66"/>
  <c r="E20" i="66"/>
  <c r="D20" i="66"/>
  <c r="C20" i="66"/>
  <c r="O18" i="66"/>
  <c r="C18" i="66"/>
  <c r="D18" i="66" s="1"/>
  <c r="E18" i="66" s="1"/>
  <c r="F18" i="66" s="1"/>
  <c r="G18" i="66" s="1"/>
  <c r="H18" i="66" s="1"/>
  <c r="I18" i="66" s="1"/>
  <c r="J18" i="66" s="1"/>
  <c r="K18" i="66" s="1"/>
  <c r="L18" i="66" s="1"/>
  <c r="M18" i="66" s="1"/>
  <c r="N18" i="66" s="1"/>
  <c r="N17" i="66"/>
  <c r="N23" i="66" s="1"/>
  <c r="M17" i="66"/>
  <c r="M23" i="66" s="1"/>
  <c r="L17" i="66"/>
  <c r="L23" i="66" s="1"/>
  <c r="K17" i="66"/>
  <c r="K23" i="66" s="1"/>
  <c r="J17" i="66"/>
  <c r="J23" i="66" s="1"/>
  <c r="I17" i="66"/>
  <c r="I23" i="66" s="1"/>
  <c r="H17" i="66"/>
  <c r="H23" i="66" s="1"/>
  <c r="G17" i="66"/>
  <c r="G23" i="66" s="1"/>
  <c r="F17" i="66"/>
  <c r="F23" i="66" s="1"/>
  <c r="E17" i="66"/>
  <c r="E23" i="66" s="1"/>
  <c r="D17" i="66"/>
  <c r="D23" i="66" s="1"/>
  <c r="C17" i="66"/>
  <c r="C23" i="66" s="1"/>
  <c r="O21" i="65"/>
  <c r="N21" i="65"/>
  <c r="M21" i="65"/>
  <c r="L21" i="65"/>
  <c r="K21" i="65"/>
  <c r="J21" i="65"/>
  <c r="I21" i="65"/>
  <c r="H21" i="65"/>
  <c r="G21" i="65"/>
  <c r="F21" i="65"/>
  <c r="E21" i="65"/>
  <c r="D21" i="65"/>
  <c r="N20" i="65"/>
  <c r="M20" i="65"/>
  <c r="L20" i="65"/>
  <c r="K20" i="65"/>
  <c r="J20" i="65"/>
  <c r="I20" i="65"/>
  <c r="H20" i="65"/>
  <c r="G20" i="65"/>
  <c r="F20" i="65"/>
  <c r="E20" i="65"/>
  <c r="O19" i="65" s="1"/>
  <c r="D20" i="65"/>
  <c r="C20" i="65"/>
  <c r="O20" i="65" s="1"/>
  <c r="O18" i="65"/>
  <c r="C18" i="65"/>
  <c r="C17" i="65" s="1"/>
  <c r="C23" i="65" s="1"/>
  <c r="N17" i="65"/>
  <c r="N23" i="65" s="1"/>
  <c r="M17" i="65"/>
  <c r="M23" i="65" s="1"/>
  <c r="L17" i="65"/>
  <c r="L23" i="65" s="1"/>
  <c r="K17" i="65"/>
  <c r="K23" i="65" s="1"/>
  <c r="J17" i="65"/>
  <c r="J23" i="65" s="1"/>
  <c r="I17" i="65"/>
  <c r="I23" i="65" s="1"/>
  <c r="H17" i="65"/>
  <c r="H23" i="65" s="1"/>
  <c r="G17" i="65"/>
  <c r="G23" i="65" s="1"/>
  <c r="F17" i="65"/>
  <c r="F23" i="65" s="1"/>
  <c r="E17" i="65"/>
  <c r="E23" i="65" s="1"/>
  <c r="D17" i="65"/>
  <c r="D23" i="65" s="1"/>
  <c r="O21" i="64"/>
  <c r="N21" i="64"/>
  <c r="M21" i="64"/>
  <c r="K21" i="64"/>
  <c r="J21" i="64"/>
  <c r="I21" i="64"/>
  <c r="G21" i="64"/>
  <c r="F21" i="64"/>
  <c r="E21" i="64"/>
  <c r="N20" i="64"/>
  <c r="M20" i="64"/>
  <c r="L20" i="64"/>
  <c r="J20" i="64"/>
  <c r="I20" i="64"/>
  <c r="H20" i="64"/>
  <c r="F20" i="64"/>
  <c r="E20" i="64"/>
  <c r="D20" i="64"/>
  <c r="N17" i="64"/>
  <c r="N23" i="64" s="1"/>
  <c r="M17" i="64"/>
  <c r="M23" i="64" s="1"/>
  <c r="K17" i="64"/>
  <c r="K23" i="64" s="1"/>
  <c r="J17" i="64"/>
  <c r="J23" i="64" s="1"/>
  <c r="I17" i="64"/>
  <c r="I23" i="64" s="1"/>
  <c r="F17" i="64"/>
  <c r="F23" i="64" s="1"/>
  <c r="E17" i="64"/>
  <c r="E23" i="64" s="1"/>
  <c r="D17" i="64"/>
  <c r="D23" i="64" s="1"/>
  <c r="O16" i="64"/>
  <c r="L16" i="64" s="1"/>
  <c r="N16" i="64"/>
  <c r="M16" i="64"/>
  <c r="J16" i="64"/>
  <c r="I16" i="64"/>
  <c r="F16" i="64"/>
  <c r="E16" i="64"/>
  <c r="O15" i="64"/>
  <c r="M15" i="64" s="1"/>
  <c r="N15" i="64"/>
  <c r="J15" i="64"/>
  <c r="F15" i="64"/>
  <c r="L24" i="66"/>
  <c r="C18" i="63"/>
  <c r="O20" i="67" l="1"/>
  <c r="O20" i="66"/>
  <c r="C20" i="64"/>
  <c r="C17" i="64" s="1"/>
  <c r="C23" i="64" s="1"/>
  <c r="G20" i="64"/>
  <c r="O19" i="64" s="1"/>
  <c r="L21" i="64"/>
  <c r="O18" i="64"/>
  <c r="D18" i="68"/>
  <c r="E18" i="68" s="1"/>
  <c r="F18" i="68" s="1"/>
  <c r="G18" i="68" s="1"/>
  <c r="H18" i="68" s="1"/>
  <c r="I18" i="68" s="1"/>
  <c r="J18" i="68" s="1"/>
  <c r="K18" i="68" s="1"/>
  <c r="L18" i="68" s="1"/>
  <c r="M18" i="68" s="1"/>
  <c r="N18" i="68" s="1"/>
  <c r="O19" i="68"/>
  <c r="O17" i="68" s="1"/>
  <c r="O23" i="68" s="1"/>
  <c r="O19" i="67"/>
  <c r="O17" i="67" s="1"/>
  <c r="O23" i="67" s="1"/>
  <c r="O19" i="66"/>
  <c r="O17" i="66" s="1"/>
  <c r="O23" i="66" s="1"/>
  <c r="O17" i="65"/>
  <c r="O23" i="65" s="1"/>
  <c r="D18" i="65"/>
  <c r="E18" i="65" s="1"/>
  <c r="F18" i="65" s="1"/>
  <c r="G18" i="65" s="1"/>
  <c r="H18" i="65" s="1"/>
  <c r="I18" i="65" s="1"/>
  <c r="J18" i="65" s="1"/>
  <c r="K18" i="65" s="1"/>
  <c r="L18" i="65" s="1"/>
  <c r="M18" i="65" s="1"/>
  <c r="N18" i="65" s="1"/>
  <c r="L15" i="64"/>
  <c r="C15" i="64"/>
  <c r="G15" i="64"/>
  <c r="K15" i="64"/>
  <c r="D18" i="64"/>
  <c r="E18" i="64" s="1"/>
  <c r="F18" i="64" s="1"/>
  <c r="G18" i="64" s="1"/>
  <c r="H18" i="64" s="1"/>
  <c r="I18" i="64" s="1"/>
  <c r="J18" i="64" s="1"/>
  <c r="K18" i="64" s="1"/>
  <c r="L18" i="64" s="1"/>
  <c r="M18" i="64" s="1"/>
  <c r="N18" i="64" s="1"/>
  <c r="D15" i="64"/>
  <c r="H15" i="64"/>
  <c r="C16" i="64"/>
  <c r="G16" i="64"/>
  <c r="K16" i="64"/>
  <c r="E15" i="64"/>
  <c r="I15" i="64"/>
  <c r="D16" i="64"/>
  <c r="H16" i="64"/>
  <c r="E20" i="63"/>
  <c r="F20" i="63"/>
  <c r="G20" i="63"/>
  <c r="H20" i="63"/>
  <c r="I20" i="63"/>
  <c r="J20" i="63"/>
  <c r="K20" i="63"/>
  <c r="L20" i="63"/>
  <c r="M20" i="63"/>
  <c r="N20" i="63"/>
  <c r="D20" i="63"/>
  <c r="C17" i="63"/>
  <c r="C23" i="63" s="1"/>
  <c r="O21" i="63"/>
  <c r="E21" i="63"/>
  <c r="F21" i="63"/>
  <c r="G21" i="63"/>
  <c r="H21" i="63"/>
  <c r="I21" i="63"/>
  <c r="J21" i="63"/>
  <c r="K21" i="63"/>
  <c r="L21" i="63"/>
  <c r="M21" i="63"/>
  <c r="N21" i="63"/>
  <c r="D21" i="63"/>
  <c r="C20" i="63"/>
  <c r="O19" i="63" s="1"/>
  <c r="O18" i="63"/>
  <c r="O20" i="64" l="1"/>
  <c r="O17" i="64" s="1"/>
  <c r="O23" i="64" s="1"/>
  <c r="O20" i="63"/>
  <c r="O17" i="63"/>
  <c r="O23" i="63" s="1"/>
  <c r="F5" i="68"/>
  <c r="F5" i="67"/>
  <c r="F5" i="66"/>
  <c r="F5" i="65"/>
  <c r="L24" i="68"/>
  <c r="H24" i="68"/>
  <c r="D24" i="68"/>
  <c r="L24" i="67"/>
  <c r="H24" i="67"/>
  <c r="D24" i="67"/>
  <c r="H24" i="66"/>
  <c r="D24" i="66"/>
  <c r="L24" i="65"/>
  <c r="H24" i="65"/>
  <c r="D24" i="65"/>
  <c r="O16" i="68"/>
  <c r="N16" i="68" s="1"/>
  <c r="O15" i="68"/>
  <c r="G15" i="68" s="1"/>
  <c r="O16" i="67"/>
  <c r="N16" i="67" s="1"/>
  <c r="O15" i="67"/>
  <c r="N15" i="67" s="1"/>
  <c r="O16" i="66"/>
  <c r="N16" i="66" s="1"/>
  <c r="O15" i="66"/>
  <c r="N15" i="66" s="1"/>
  <c r="O16" i="65"/>
  <c r="N16" i="65" s="1"/>
  <c r="O15" i="65"/>
  <c r="I9" i="68"/>
  <c r="F9" i="68"/>
  <c r="A9" i="68"/>
  <c r="I9" i="67"/>
  <c r="F9" i="67"/>
  <c r="A9" i="67"/>
  <c r="I9" i="66"/>
  <c r="F9" i="66"/>
  <c r="A9" i="66"/>
  <c r="I9" i="65"/>
  <c r="A9" i="65"/>
  <c r="F9" i="65"/>
  <c r="G6" i="65"/>
  <c r="G6" i="66"/>
  <c r="G6" i="67"/>
  <c r="G6" i="68"/>
  <c r="F4" i="68"/>
  <c r="F4" i="67"/>
  <c r="F4" i="66"/>
  <c r="F4" i="65"/>
  <c r="D18" i="63"/>
  <c r="V11" i="1"/>
  <c r="L11" i="1"/>
  <c r="X11" i="1"/>
  <c r="W11" i="1"/>
  <c r="U11" i="1"/>
  <c r="T11" i="1"/>
  <c r="S11" i="1"/>
  <c r="R11" i="1"/>
  <c r="Q11" i="1"/>
  <c r="P11" i="1"/>
  <c r="O11" i="1"/>
  <c r="N11" i="1"/>
  <c r="M11" i="1"/>
  <c r="F3" i="68"/>
  <c r="L10" i="1"/>
  <c r="X10" i="1"/>
  <c r="W10" i="1"/>
  <c r="V10" i="1"/>
  <c r="U10" i="1"/>
  <c r="T10" i="1"/>
  <c r="S10" i="1"/>
  <c r="R10" i="1"/>
  <c r="Q10" i="1"/>
  <c r="P10" i="1"/>
  <c r="O10" i="1"/>
  <c r="N10" i="1"/>
  <c r="M10" i="1"/>
  <c r="F3" i="67"/>
  <c r="L9" i="1"/>
  <c r="X9" i="1"/>
  <c r="W9" i="1"/>
  <c r="V9" i="1"/>
  <c r="U9" i="1"/>
  <c r="T9" i="1"/>
  <c r="S9" i="1"/>
  <c r="R9" i="1"/>
  <c r="Q9" i="1"/>
  <c r="P9" i="1"/>
  <c r="O9" i="1"/>
  <c r="N9" i="1"/>
  <c r="M9" i="1"/>
  <c r="F3" i="66"/>
  <c r="L8" i="1"/>
  <c r="X8" i="1"/>
  <c r="W8" i="1"/>
  <c r="V8" i="1"/>
  <c r="U8" i="1"/>
  <c r="T8" i="1"/>
  <c r="S8" i="1"/>
  <c r="R8" i="1"/>
  <c r="Q8" i="1"/>
  <c r="P8" i="1"/>
  <c r="O8" i="1"/>
  <c r="N8" i="1"/>
  <c r="M8" i="1"/>
  <c r="N15" i="65"/>
  <c r="F3" i="65"/>
  <c r="E18" i="63" l="1"/>
  <c r="D17" i="63"/>
  <c r="D23" i="63" s="1"/>
  <c r="G16" i="68"/>
  <c r="N15" i="68"/>
  <c r="D15" i="65"/>
  <c r="C15" i="67"/>
  <c r="I15" i="65"/>
  <c r="C16" i="66"/>
  <c r="D15" i="67"/>
  <c r="K15" i="67"/>
  <c r="H15" i="68"/>
  <c r="G15" i="66"/>
  <c r="G15" i="67"/>
  <c r="C16" i="67"/>
  <c r="C15" i="68"/>
  <c r="K15" i="68"/>
  <c r="E15" i="66"/>
  <c r="L15" i="66"/>
  <c r="H15" i="67"/>
  <c r="G16" i="67"/>
  <c r="D15" i="68"/>
  <c r="L15" i="68"/>
  <c r="K15" i="65"/>
  <c r="C16" i="65"/>
  <c r="G15" i="65"/>
  <c r="L15" i="65"/>
  <c r="G16" i="65"/>
  <c r="C15" i="66"/>
  <c r="H15" i="66"/>
  <c r="L15" i="67"/>
  <c r="E15" i="65"/>
  <c r="C15" i="65"/>
  <c r="H15" i="65"/>
  <c r="M15" i="65"/>
  <c r="K16" i="65"/>
  <c r="D15" i="66"/>
  <c r="K15" i="66"/>
  <c r="C16" i="68"/>
  <c r="H9" i="68"/>
  <c r="E15" i="68"/>
  <c r="I15" i="68"/>
  <c r="M15" i="68"/>
  <c r="D16" i="68"/>
  <c r="H16" i="68"/>
  <c r="L16" i="68"/>
  <c r="K16" i="68"/>
  <c r="F15" i="68"/>
  <c r="J15" i="68"/>
  <c r="E16" i="68"/>
  <c r="I16" i="68"/>
  <c r="M16" i="68"/>
  <c r="F16" i="68"/>
  <c r="J16" i="68"/>
  <c r="H9" i="67"/>
  <c r="E15" i="67"/>
  <c r="I15" i="67"/>
  <c r="M15" i="67"/>
  <c r="D16" i="67"/>
  <c r="H16" i="67"/>
  <c r="L16" i="67"/>
  <c r="F15" i="67"/>
  <c r="J15" i="67"/>
  <c r="E16" i="67"/>
  <c r="I16" i="67"/>
  <c r="M16" i="67"/>
  <c r="K16" i="67"/>
  <c r="F16" i="67"/>
  <c r="J16" i="67"/>
  <c r="G16" i="66"/>
  <c r="H9" i="66"/>
  <c r="I15" i="66"/>
  <c r="M15" i="66"/>
  <c r="D16" i="66"/>
  <c r="H16" i="66"/>
  <c r="L16" i="66"/>
  <c r="F15" i="66"/>
  <c r="J15" i="66"/>
  <c r="E16" i="66"/>
  <c r="I16" i="66"/>
  <c r="M16" i="66"/>
  <c r="K16" i="66"/>
  <c r="F16" i="66"/>
  <c r="J16" i="66"/>
  <c r="H16" i="65"/>
  <c r="L16" i="65"/>
  <c r="F15" i="65"/>
  <c r="J15" i="65"/>
  <c r="E16" i="65"/>
  <c r="I16" i="65"/>
  <c r="M16" i="65"/>
  <c r="H9" i="65"/>
  <c r="D16" i="65"/>
  <c r="F16" i="65"/>
  <c r="J16" i="65"/>
  <c r="F18" i="63" l="1"/>
  <c r="E17" i="63"/>
  <c r="E23" i="63" s="1"/>
  <c r="O16" i="63"/>
  <c r="C16" i="63" s="1"/>
  <c r="O15" i="63"/>
  <c r="C15" i="63" s="1"/>
  <c r="G18" i="63" l="1"/>
  <c r="F17" i="63"/>
  <c r="F23" i="63" s="1"/>
  <c r="F5" i="64"/>
  <c r="F5" i="63"/>
  <c r="L24" i="64"/>
  <c r="H24" i="64"/>
  <c r="D24" i="64"/>
  <c r="L24" i="63"/>
  <c r="H24" i="63"/>
  <c r="D24" i="63"/>
  <c r="H18" i="63" l="1"/>
  <c r="G17" i="63"/>
  <c r="G23" i="63" s="1"/>
  <c r="I9" i="63"/>
  <c r="I9" i="64"/>
  <c r="F9" i="64"/>
  <c r="A9" i="64"/>
  <c r="G6" i="64"/>
  <c r="F4" i="64"/>
  <c r="L7" i="1"/>
  <c r="X7" i="1"/>
  <c r="W7" i="1"/>
  <c r="V7" i="1"/>
  <c r="U7" i="1"/>
  <c r="T7" i="1"/>
  <c r="S7" i="1"/>
  <c r="R7" i="1"/>
  <c r="Q7" i="1"/>
  <c r="P7" i="1"/>
  <c r="O7" i="1"/>
  <c r="N7" i="1"/>
  <c r="M7" i="1"/>
  <c r="N6" i="1"/>
  <c r="O6" i="1"/>
  <c r="P6" i="1"/>
  <c r="L6" i="1"/>
  <c r="M6" i="1"/>
  <c r="G6" i="63"/>
  <c r="F9" i="63"/>
  <c r="F4" i="63"/>
  <c r="A9" i="63"/>
  <c r="H9" i="64"/>
  <c r="F3" i="64"/>
  <c r="N16" i="63"/>
  <c r="M16" i="63"/>
  <c r="L16" i="63"/>
  <c r="K16" i="63"/>
  <c r="J16" i="63"/>
  <c r="I16" i="63"/>
  <c r="H16" i="63"/>
  <c r="G16" i="63"/>
  <c r="F16" i="63"/>
  <c r="E16" i="63"/>
  <c r="D16" i="63"/>
  <c r="N15" i="63"/>
  <c r="M15" i="63"/>
  <c r="L15" i="63"/>
  <c r="K15" i="63"/>
  <c r="J15" i="63"/>
  <c r="I15" i="63"/>
  <c r="H15" i="63"/>
  <c r="G15" i="63"/>
  <c r="F15" i="63"/>
  <c r="E15" i="63"/>
  <c r="D15" i="63"/>
  <c r="H9" i="63"/>
  <c r="F3" i="63"/>
  <c r="Q6" i="1" l="1"/>
  <c r="I18" i="63"/>
  <c r="H17" i="63"/>
  <c r="H23" i="63" s="1"/>
  <c r="R6" i="1" l="1"/>
  <c r="J18" i="63"/>
  <c r="I17" i="63"/>
  <c r="I23" i="63" s="1"/>
  <c r="S6" i="1" l="1"/>
  <c r="K18" i="63"/>
  <c r="J17" i="63"/>
  <c r="J23" i="63" s="1"/>
  <c r="T6" i="1" l="1"/>
  <c r="L18" i="63"/>
  <c r="K17" i="63"/>
  <c r="K23" i="63" s="1"/>
  <c r="U6" i="1" l="1"/>
  <c r="M18" i="63"/>
  <c r="L17" i="63"/>
  <c r="L23" i="63" s="1"/>
  <c r="V6" i="1" l="1"/>
  <c r="N18" i="63"/>
  <c r="N17" i="63" s="1"/>
  <c r="N23" i="63" s="1"/>
  <c r="M17" i="63"/>
  <c r="M23" i="63" s="1"/>
  <c r="W6" i="1" l="1"/>
  <c r="X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WILSON</author>
  </authors>
  <commentList>
    <comment ref="J4" authorId="0" shapeId="0" xr:uid="{00000000-0006-0000-0000-000001000000}">
      <text>
        <r>
          <rPr>
            <sz val="9"/>
            <color indexed="81"/>
            <rFont val="Tahoma"/>
            <family val="2"/>
          </rPr>
          <t xml:space="preserve">
Recomendable dejar como línea base el resultado final del indicador en el año inmediatamente anterior</t>
        </r>
      </text>
    </comment>
    <comment ref="K4" authorId="0" shapeId="0" xr:uid="{00000000-0006-0000-0000-000002000000}">
      <text>
        <r>
          <rPr>
            <sz val="9"/>
            <color indexed="81"/>
            <rFont val="Tahoma"/>
            <family val="2"/>
          </rPr>
          <t xml:space="preserve">
Importante aquí establecer para cada indicador la meta final deseada de forma razonable, que se proyecta al cierre de la presente vigencia</t>
        </r>
      </text>
    </comment>
  </commentList>
</comments>
</file>

<file path=xl/sharedStrings.xml><?xml version="1.0" encoding="utf-8"?>
<sst xmlns="http://schemas.openxmlformats.org/spreadsheetml/2006/main" count="600" uniqueCount="158">
  <si>
    <t>PROCESO</t>
  </si>
  <si>
    <t>NOMBRE DEL INDICADOR</t>
  </si>
  <si>
    <t>OBJETIVO DEL INDICADOR</t>
  </si>
  <si>
    <t>Mensual</t>
  </si>
  <si>
    <t>FORMULA DEL INDICADOR</t>
  </si>
  <si>
    <t>INTERPRETACIÓN SITUACIÓN</t>
  </si>
  <si>
    <t>OPTIMA</t>
  </si>
  <si>
    <t>ENE</t>
  </si>
  <si>
    <t>FEB</t>
  </si>
  <si>
    <t>MAR</t>
  </si>
  <si>
    <t>ABR</t>
  </si>
  <si>
    <t>MAY</t>
  </si>
  <si>
    <t>JUN</t>
  </si>
  <si>
    <t>JUL</t>
  </si>
  <si>
    <t>AGO</t>
  </si>
  <si>
    <t>SEP</t>
  </si>
  <si>
    <t>OCT</t>
  </si>
  <si>
    <t>NOV</t>
  </si>
  <si>
    <t>DIC</t>
  </si>
  <si>
    <r>
      <rPr>
        <sz val="10"/>
        <rFont val="Tahoma"/>
        <family val="2"/>
      </rPr>
      <t xml:space="preserve">FORMATO: </t>
    </r>
    <r>
      <rPr>
        <b/>
        <sz val="10"/>
        <rFont val="Tahoma"/>
        <family val="2"/>
      </rPr>
      <t>MATRIZ DE REGISTRO Y MEDICIÓN DE INDICADORES</t>
    </r>
  </si>
  <si>
    <t>CÓDIGO DEL INDICADOR</t>
  </si>
  <si>
    <t>Objetivo</t>
  </si>
  <si>
    <t>Unidad de medida</t>
  </si>
  <si>
    <t>Formula</t>
  </si>
  <si>
    <t>Meta</t>
  </si>
  <si>
    <t>Frecuencia</t>
  </si>
  <si>
    <t>Fuente de Información</t>
  </si>
  <si>
    <t>Responsable</t>
  </si>
  <si>
    <t>Por obtener Datos</t>
  </si>
  <si>
    <t>Por Análizar Datos</t>
  </si>
  <si>
    <t>MEDICIÓN DE DATOS:</t>
  </si>
  <si>
    <t>MES</t>
  </si>
  <si>
    <t>ACUM</t>
  </si>
  <si>
    <t>RANGOS DE EVALUACIÓN</t>
  </si>
  <si>
    <t>ANÁLISIS GRÁFICO (Tendencia del indicador)</t>
  </si>
  <si>
    <t>VARIABLES</t>
  </si>
  <si>
    <t>METODOLOGIA PARA OBTENER LOS DATOS:</t>
  </si>
  <si>
    <t>LINEA BASE</t>
  </si>
  <si>
    <t>PERIODICIDAD REPORTE</t>
  </si>
  <si>
    <t>IN01</t>
  </si>
  <si>
    <t>IN02</t>
  </si>
  <si>
    <t>SET INDICADORES GESTIÓN</t>
  </si>
  <si>
    <t xml:space="preserve">PROCESO: </t>
  </si>
  <si>
    <t>Anual</t>
  </si>
  <si>
    <t>Trimestral</t>
  </si>
  <si>
    <t>Acum.</t>
  </si>
  <si>
    <t>TIPO DE INDICADOR</t>
  </si>
  <si>
    <t>Eficacia</t>
  </si>
  <si>
    <t>Efectividad</t>
  </si>
  <si>
    <r>
      <rPr>
        <b/>
        <sz val="9"/>
        <rFont val="Tahoma"/>
        <family val="2"/>
      </rPr>
      <t>ANÁLISIS DE MEDICIÓN</t>
    </r>
    <r>
      <rPr>
        <sz val="9"/>
        <rFont val="Tahoma"/>
        <family val="2"/>
      </rPr>
      <t xml:space="preserve"> (Cumplimiento de metas, comportamiento histórico, tendencias, causas):</t>
    </r>
  </si>
  <si>
    <r>
      <rPr>
        <b/>
        <sz val="9"/>
        <rFont val="Tahoma"/>
        <family val="2"/>
      </rPr>
      <t>ACCIONES DE MEJORAMIENTO REQUERIDAS</t>
    </r>
    <r>
      <rPr>
        <sz val="9"/>
        <rFont val="Tahoma"/>
        <family val="2"/>
      </rPr>
      <t xml:space="preserve"> (Acciones a tomar cuando se evidencie el incumplimiento de las metas propuestas):</t>
    </r>
  </si>
  <si>
    <t>Fecha</t>
  </si>
  <si>
    <t>ACEPTABLE</t>
  </si>
  <si>
    <t>DEFICIENTE</t>
  </si>
  <si>
    <t>Bimensual</t>
  </si>
  <si>
    <t>Cuatrimestral</t>
  </si>
  <si>
    <t>Semestral</t>
  </si>
  <si>
    <t>TIPO INDICADOR</t>
  </si>
  <si>
    <t>Versión 2,0</t>
  </si>
  <si>
    <t>GESTIÓN DE PROYECTOS</t>
  </si>
  <si>
    <t>GESTIÓN DE PORTAFOLIO</t>
  </si>
  <si>
    <t>GESTIÓN DE OPORTUNIDADES</t>
  </si>
  <si>
    <t>GESTIÓN DE BIENES Y SERVICIOS</t>
  </si>
  <si>
    <t>GESTIÓN JURÍDICA - CONTRATACIÓN</t>
  </si>
  <si>
    <t>TECNOLOGIAS DE LA INFORMACIÓN Y LA COMUNICACIÓN - TIC'S</t>
  </si>
  <si>
    <t>MEJORAMIENTO CONTINUO</t>
  </si>
  <si>
    <t>GESTIÓN DE RECURSOS HUMANOS</t>
  </si>
  <si>
    <t>GESTIÓN DE SERVICIOS PÚBLICOS</t>
  </si>
  <si>
    <t>GESTIÓN DEL CONOCIMIENTO</t>
  </si>
  <si>
    <t>CONTROL INTERNO</t>
  </si>
  <si>
    <t>DIRECCIONAMIENTO ESTRATÉGICO</t>
  </si>
  <si>
    <t xml:space="preserve">Eficiencia </t>
  </si>
  <si>
    <t>GRUPO DE GESTIÓN DE PROYECTOS</t>
  </si>
  <si>
    <t>GRUPO DE GESTIÓN DE PORTAFOLIO</t>
  </si>
  <si>
    <t>GRUPO DE GESTIÓN DE OPORTUNIDADES</t>
  </si>
  <si>
    <t>GRUPO DE GESTIÓN DE BIENES Y SERVICIOS</t>
  </si>
  <si>
    <t>GRUPO DE GESTIÓN JURÍDICA - CONTRATACIÓN</t>
  </si>
  <si>
    <t>GRUPO DE TECNOLOGIAS DE LA INFORMACIÓN Y LA COMUNICACIÓN - TIC'S</t>
  </si>
  <si>
    <t>GRUPO DE MEJORAMIENTO CONTINUO</t>
  </si>
  <si>
    <t>GRUPO DE GESTIÓN DE RECURSOS HUMANOS</t>
  </si>
  <si>
    <t>GRUPO DE GESTIÓN DE SERVICIOS PÚBLICOS</t>
  </si>
  <si>
    <t>GRUPO DE GESTIÓN DEL CONOCIMIENTO</t>
  </si>
  <si>
    <t>GRUPO DE GESTIÓN FINANCIERA</t>
  </si>
  <si>
    <t>GRUPO DE CONTROL INTERNO</t>
  </si>
  <si>
    <t>GRUPO DE DIRECCIONAMIENTO ESTRATÉGICO</t>
  </si>
  <si>
    <t>AH-GF-</t>
  </si>
  <si>
    <t>Rotación de Cartera (Vta. Bienes)</t>
  </si>
  <si>
    <t>veces</t>
  </si>
  <si>
    <t>Establecer el número de veces que las C x C  por ventas de bienes giran en promedio en un período de tiempo, generalmente un año, con el fin de ajustar en lo posible el ciclo haciendolo mas dinámico.</t>
  </si>
  <si>
    <t>Establecer el número de veces que las C x C  por ventas de servicios públicos giran en promedio en un período de tiempo, generalmente un año, con el fin de ajustar en lo posible el ciclo haciendolo mas dinámico.</t>
  </si>
  <si>
    <t>Veces</t>
  </si>
  <si>
    <t>Mayor a 3,5 veces</t>
  </si>
  <si>
    <t>Entre 2 y 3,5 veces</t>
  </si>
  <si>
    <t>Menor de 2 veces</t>
  </si>
  <si>
    <t>Entre 2 y 3,9 veces</t>
  </si>
  <si>
    <t>Mayor igual 4 veces</t>
  </si>
  <si>
    <t xml:space="preserve">  Se debe rotar como minimo y atendiendo la politica de cobro de la empresa  4(v) en el año teniendo encuenta que la factura generada en el mes  debe cancelarser al siguiente. Necsitamos hacer el seguimiento riguroso del pago de la facturacion actual para reducir la periodicidad ya que no se controla eficientemente que se recaude el servicio dentro de las fechas que se registran en la factura.</t>
  </si>
  <si>
    <t>GESTIÓN FINANCIERA -CONTABILIDAD</t>
  </si>
  <si>
    <t>GESTIÓN FINANCIERA -PRESUPUESTO</t>
  </si>
  <si>
    <t>GESTIÓN FINANCIERA -TESORERIA</t>
  </si>
  <si>
    <t>GESTIÓN FINANCIERA -CARTERA</t>
  </si>
  <si>
    <t>RESULTADOS DE LA VIGENCIA</t>
  </si>
  <si>
    <t>Rotación de Cartera (Vta. Servicios Públicos - Global)</t>
  </si>
  <si>
    <t>IN03</t>
  </si>
  <si>
    <t>IN04</t>
  </si>
  <si>
    <t>IN05</t>
  </si>
  <si>
    <t>IN06</t>
  </si>
  <si>
    <t>Rotación de Cartera (Vta. Servicios Públicos - Paicol)</t>
  </si>
  <si>
    <t>Rotación de Cartera (Vta. Servicios Públicos - Tarquí)</t>
  </si>
  <si>
    <t>Rotación de Cartera (Vta. Servicios Públicos - Santa María)</t>
  </si>
  <si>
    <t>Establecer el número de veces que las C x C  por ventas de servicios públicos del municipio de Paicol giran en promedio en un período de tiempo, generalmente un año, con el fin de ajustar en lo posible el ciclo haciendolo mas dinámico.</t>
  </si>
  <si>
    <t>Establecer el número de veces que las C x C  por ventas de servicios públicos del municipio de Tarquí giran en promedio en un período de tiempo, generalmente un año, con el fin de ajustar en lo posible el ciclo haciendolo mas dinámico.</t>
  </si>
  <si>
    <t>Establecer el número de veces que las C x C  por ventas de servicios públicos del municipio de Santa María giran en promedio en un período de tiempo, generalmente un año, con el fin de ajustar en lo posible el ciclo haciendolo mas dinámico.</t>
  </si>
  <si>
    <t>Ventas a crédito de mercancías del periódo / Cuentas por cobrar promedio de mercancías</t>
  </si>
  <si>
    <t>Facturación servicios públicos globales del periódo / Cuentas por cobrar promedio de servicios públicos globales</t>
  </si>
  <si>
    <t>Facturación servicios públicos del municipio de Paicol del periódo / Cuentas por cobrar promedio de servicios públicos del municipio de Paicol</t>
  </si>
  <si>
    <t>Facturación servicios públicos del municipio de Tarquí del periódo / Cuentas por cobrar promedio de servicios públicos del municipio de Tarquí</t>
  </si>
  <si>
    <t>Facturación servicios públicos del municipio de Santa María del periódo / Cuentas por cobrar promedio de servicios públicos del municipio de Santa María</t>
  </si>
  <si>
    <t>Ventas a crédito de mercancías del periodo - Acumuladas</t>
  </si>
  <si>
    <t>Ventas a crédito de mercancias 2018 por del mes</t>
  </si>
  <si>
    <t xml:space="preserve">Promedio cuentas por cobrar </t>
  </si>
  <si>
    <t>Saldo Cuentas por cobrar por venta de mercancias iniciales del mes</t>
  </si>
  <si>
    <t>Saldo Cuentas por cobrar por venta de mercancias al final del mes</t>
  </si>
  <si>
    <t>Número días recuperación cartera</t>
  </si>
  <si>
    <t>DETALLE</t>
  </si>
  <si>
    <t xml:space="preserve">Ventas a crédito (Facturación) de mercancias </t>
  </si>
  <si>
    <t xml:space="preserve">Saldo Cuentas por cobrar por venta de mercancias iniciales </t>
  </si>
  <si>
    <t>VENTA DE BIENES - MERCANCIAS</t>
  </si>
  <si>
    <t>Facturación mes a mes</t>
  </si>
  <si>
    <t xml:space="preserve">Saldo Cuentas por cobrar iniciales </t>
  </si>
  <si>
    <t>Saldo Cuentas por cobrar al final del mes</t>
  </si>
  <si>
    <t>VENTA SERVICIOS PUBLICOS - FACTURACIÓN MUNICIPIO DE TARQUÍ</t>
  </si>
  <si>
    <t>SERVICIOS PUBLICOS - FACTURACIÓN MUNICIPIO DE NATAGA</t>
  </si>
  <si>
    <t>SERVICIOS PUBLICOS - FACTURACIÓN MUNICIPIO DE PAICOL</t>
  </si>
  <si>
    <t>SERVICIOS PUBLICOS - FACTURACIÓN MUNICIPIO DE SANTA MARIA</t>
  </si>
  <si>
    <t>META 2018</t>
  </si>
  <si>
    <t>RESULTADOS VIGENCIA 2018</t>
  </si>
  <si>
    <t>META  AÑO 2018</t>
  </si>
  <si>
    <t>VIGENCIA 2018</t>
  </si>
  <si>
    <t>Rotación de Cartera (Vta. Servicios Públicos - Nataga)</t>
  </si>
  <si>
    <t>Facturación servicios públicos del periodo - Acumuladas</t>
  </si>
  <si>
    <t>Facturación servicios públicos 2018 Santa María por del mes</t>
  </si>
  <si>
    <t>Saldo Cuentas por cobrar servicios públicos Santa María iniciales del mes</t>
  </si>
  <si>
    <t>Saldo Cuentas por cobrar servicios públicos Santa María al final del mes</t>
  </si>
  <si>
    <t>Facturación servicios públicos 2018 Tarquí por del mes</t>
  </si>
  <si>
    <t>Saldo Cuentas por cobrar servicios públicos Tarquí iniciales del mes</t>
  </si>
  <si>
    <t>Saldo Cuentas por cobrar servicios públicos Tarquí al final del mes</t>
  </si>
  <si>
    <t>Facturación servicios públicos 2018 Nataga por del mes</t>
  </si>
  <si>
    <t>Saldo Cuentas por cobrar servicios públicos Nataga iniciales del mes</t>
  </si>
  <si>
    <t>Saldo Cuentas por cobrar servicios públicos Nataga al final del mes</t>
  </si>
  <si>
    <t>Facturación servicios públicos 2018 Paicol por del mes</t>
  </si>
  <si>
    <t>Saldo Cuentas por cobrar servicios públicos Paicol iniciales del mes</t>
  </si>
  <si>
    <t>Saldo Cuentas por cobrar servicios públicos Paicol al final del mes</t>
  </si>
  <si>
    <t>Facturación servicios públicos 2018 todos los municipios concesionados por del mes</t>
  </si>
  <si>
    <t>Saldo Cuentas por cobrar servicios públicos todos los municipios concesionados iniciales del mes</t>
  </si>
  <si>
    <t>Saldo Cuentas por cobrar servicios públicos todos los municipios concesionados al final del mes</t>
  </si>
  <si>
    <t>Establecer el número de veces que las C x C  por ventas de servicios públicos del municipio de Nataga giran en promedio en un período de tiempo, generalmente un año, con el fin de ajustar en lo posible el ciclo haciendolo mas dinámico.</t>
  </si>
  <si>
    <t>Facturación servicios públicos del municipio de Nataga del periódo / Cuentas por cobrar promedio de servicios públicos del municipio de Nataga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</si>
</sst>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quot;$&quot;\ #,##0.00"/>
  </numFmts>
  <fonts count="28" x14ac:knownFonts="1">
    <font>
      <sz val="11"/>
      <color theme="1"/>
      <name val="Calibri"/>
      <family val="2"/>
      <scheme val="minor"/>
    </font>
    <font>
      <sz val="10"/>
      <name val="Arial"/>
      <family val="2"/>
    </font>
    <font>
      <sz val="8"/>
      <name val="Arial"/>
      <family val="2"/>
    </font>
    <font>
      <b/>
      <sz val="8"/>
      <name val="Arial"/>
      <family val="2"/>
    </font>
    <font>
      <b/>
      <sz val="8"/>
      <color theme="1"/>
      <name val="Arial"/>
      <family val="2"/>
    </font>
    <font>
      <sz val="8"/>
      <color theme="1"/>
      <name val="Calibri"/>
      <family val="2"/>
      <scheme val="minor"/>
    </font>
    <font>
      <b/>
      <sz val="14"/>
      <color theme="1"/>
      <name val="Calibri"/>
      <family val="2"/>
      <scheme val="minor"/>
    </font>
    <font>
      <b/>
      <sz val="6"/>
      <color theme="1"/>
      <name val="Arial"/>
      <family val="2"/>
    </font>
    <font>
      <sz val="10"/>
      <name val="Tahoma"/>
      <family val="2"/>
    </font>
    <font>
      <sz val="8"/>
      <name val="Tahoma"/>
      <family val="2"/>
    </font>
    <font>
      <b/>
      <sz val="10"/>
      <name val="Tahoma"/>
      <family val="2"/>
    </font>
    <font>
      <b/>
      <sz val="10"/>
      <color rgb="FFFF0000"/>
      <name val="Tahoma"/>
      <family val="2"/>
    </font>
    <font>
      <sz val="9"/>
      <name val="Tahoma"/>
      <family val="2"/>
    </font>
    <font>
      <b/>
      <sz val="9"/>
      <name val="Tahoma"/>
      <family val="2"/>
    </font>
    <font>
      <b/>
      <sz val="8"/>
      <name val="Tahoma"/>
      <family val="2"/>
    </font>
    <font>
      <b/>
      <sz val="10"/>
      <color theme="1"/>
      <name val="Calibri"/>
      <family val="2"/>
      <scheme val="minor"/>
    </font>
    <font>
      <b/>
      <sz val="8"/>
      <color indexed="8"/>
      <name val="Arial"/>
      <family val="2"/>
    </font>
    <font>
      <sz val="8"/>
      <color indexed="8"/>
      <name val="Arial"/>
      <family val="2"/>
    </font>
    <font>
      <b/>
      <sz val="10"/>
      <color theme="1"/>
      <name val="Arial"/>
      <family val="2"/>
    </font>
    <font>
      <b/>
      <sz val="6"/>
      <name val="Arial"/>
      <family val="2"/>
    </font>
    <font>
      <b/>
      <sz val="12"/>
      <color theme="1"/>
      <name val="Arial"/>
      <family val="2"/>
    </font>
    <font>
      <sz val="10"/>
      <color theme="1"/>
      <name val="Arial"/>
      <family val="2"/>
    </font>
    <font>
      <b/>
      <sz val="11"/>
      <color theme="1"/>
      <name val="Calibri"/>
      <family val="2"/>
      <scheme val="minor"/>
    </font>
    <font>
      <i/>
      <sz val="10"/>
      <color theme="1"/>
      <name val="Calibri"/>
      <family val="2"/>
      <scheme val="minor"/>
    </font>
    <font>
      <i/>
      <sz val="10"/>
      <name val="Tahoma"/>
      <family val="2"/>
    </font>
    <font>
      <sz val="11"/>
      <name val="Arial"/>
      <family val="2"/>
    </font>
    <font>
      <b/>
      <sz val="8"/>
      <color rgb="FFFF0000"/>
      <name val="Calibri"/>
      <family val="2"/>
      <scheme val="minor"/>
    </font>
    <font>
      <sz val="9"/>
      <color indexed="81"/>
      <name val="Tahoma"/>
      <family val="2"/>
    </font>
  </fonts>
  <fills count="10">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49998474074526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right style="double">
        <color auto="1"/>
      </right>
      <top style="double">
        <color auto="1"/>
      </top>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diagonal/>
    </border>
    <border>
      <left style="double">
        <color auto="1"/>
      </left>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0" fontId="1" fillId="0" borderId="0"/>
  </cellStyleXfs>
  <cellXfs count="189">
    <xf numFmtId="0" fontId="0" fillId="0" borderId="0" xfId="0"/>
    <xf numFmtId="0" fontId="5" fillId="0" borderId="0" xfId="0" applyFont="1"/>
    <xf numFmtId="0" fontId="0" fillId="0" borderId="0" xfId="0"/>
    <xf numFmtId="0" fontId="8" fillId="0" borderId="0" xfId="1" applyFont="1" applyAlignment="1">
      <alignment vertical="center"/>
    </xf>
    <xf numFmtId="0" fontId="8" fillId="0" borderId="1" xfId="1" applyFont="1" applyBorder="1" applyAlignment="1">
      <alignment vertical="center"/>
    </xf>
    <xf numFmtId="0" fontId="10" fillId="2" borderId="14" xfId="1" applyFont="1" applyFill="1" applyBorder="1" applyAlignment="1">
      <alignment horizontal="center" vertical="center"/>
    </xf>
    <xf numFmtId="0" fontId="8" fillId="0" borderId="0" xfId="1" applyFont="1" applyAlignment="1">
      <alignment horizontal="right" vertical="center"/>
    </xf>
    <xf numFmtId="9" fontId="8" fillId="0" borderId="0" xfId="1" applyNumberFormat="1" applyFont="1" applyAlignment="1">
      <alignment horizontal="center" vertical="center"/>
    </xf>
    <xf numFmtId="0" fontId="9" fillId="0" borderId="12" xfId="1" applyFont="1" applyBorder="1" applyAlignment="1">
      <alignment horizontal="center" vertical="center" wrapText="1"/>
    </xf>
    <xf numFmtId="0" fontId="8" fillId="7" borderId="14" xfId="1" applyFont="1" applyFill="1" applyBorder="1" applyAlignment="1">
      <alignment vertical="center"/>
    </xf>
    <xf numFmtId="0" fontId="14" fillId="7" borderId="25" xfId="1" applyFont="1" applyFill="1" applyBorder="1" applyAlignment="1">
      <alignment horizontal="right" vertical="center"/>
    </xf>
    <xf numFmtId="0" fontId="2" fillId="0" borderId="31" xfId="1" applyFont="1" applyBorder="1" applyAlignment="1">
      <alignment horizontal="center" vertical="center" textRotation="90" wrapText="1"/>
    </xf>
    <xf numFmtId="0" fontId="15" fillId="8" borderId="31" xfId="0" applyFont="1" applyFill="1" applyBorder="1" applyAlignment="1">
      <alignment horizontal="center" vertical="center" textRotation="90" wrapText="1"/>
    </xf>
    <xf numFmtId="0" fontId="19" fillId="5" borderId="31" xfId="0" applyFont="1" applyFill="1" applyBorder="1" applyAlignment="1">
      <alignment horizontal="center" vertical="center" wrapText="1"/>
    </xf>
    <xf numFmtId="0" fontId="19" fillId="4" borderId="31"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9" fillId="7" borderId="12" xfId="1" applyFont="1" applyFill="1" applyBorder="1" applyAlignment="1">
      <alignment horizontal="center" vertical="center" wrapText="1"/>
    </xf>
    <xf numFmtId="0" fontId="8" fillId="0" borderId="0" xfId="1" applyFont="1" applyAlignment="1">
      <alignment horizontal="center" vertical="center"/>
    </xf>
    <xf numFmtId="165" fontId="9" fillId="7" borderId="12" xfId="1" applyNumberFormat="1" applyFont="1" applyFill="1" applyBorder="1" applyAlignment="1">
      <alignment horizontal="center" vertical="center" wrapText="1"/>
    </xf>
    <xf numFmtId="0" fontId="9" fillId="0" borderId="1" xfId="1" applyFont="1" applyBorder="1" applyAlignment="1">
      <alignment horizontal="justify" vertical="center" wrapText="1"/>
    </xf>
    <xf numFmtId="0" fontId="2" fillId="0" borderId="31" xfId="1" applyFont="1" applyBorder="1" applyAlignment="1">
      <alignment horizontal="justify" vertical="top" wrapText="1"/>
    </xf>
    <xf numFmtId="49" fontId="5" fillId="0" borderId="31" xfId="0" applyNumberFormat="1" applyFont="1" applyFill="1" applyBorder="1" applyAlignment="1">
      <alignment horizontal="center" vertical="top"/>
    </xf>
    <xf numFmtId="0" fontId="16" fillId="0" borderId="31" xfId="0" applyFont="1" applyFill="1" applyBorder="1" applyAlignment="1">
      <alignment vertical="top" wrapText="1"/>
    </xf>
    <xf numFmtId="0" fontId="21" fillId="0" borderId="0" xfId="0" applyFont="1"/>
    <xf numFmtId="0" fontId="25" fillId="0" borderId="0" xfId="0" applyFont="1"/>
    <xf numFmtId="0" fontId="2" fillId="0" borderId="31" xfId="0" applyFont="1" applyFill="1" applyBorder="1" applyAlignment="1">
      <alignment horizontal="center" vertical="center" textRotation="90" wrapText="1"/>
    </xf>
    <xf numFmtId="9" fontId="3" fillId="0" borderId="31" xfId="1" applyNumberFormat="1" applyFont="1" applyFill="1" applyBorder="1" applyAlignment="1">
      <alignment horizontal="center" vertical="center" wrapText="1"/>
    </xf>
    <xf numFmtId="165" fontId="8" fillId="7" borderId="1" xfId="1" applyNumberFormat="1" applyFont="1" applyFill="1" applyBorder="1" applyAlignment="1">
      <alignment horizontal="right" vertical="center"/>
    </xf>
    <xf numFmtId="165" fontId="8" fillId="7" borderId="14" xfId="1" applyNumberFormat="1" applyFont="1" applyFill="1" applyBorder="1" applyAlignment="1">
      <alignment horizontal="right" vertical="center"/>
    </xf>
    <xf numFmtId="0" fontId="5" fillId="0" borderId="0" xfId="0" applyFont="1" applyFill="1"/>
    <xf numFmtId="4" fontId="15" fillId="0" borderId="31" xfId="0" applyNumberFormat="1" applyFont="1" applyBorder="1" applyAlignment="1">
      <alignment horizontal="center" vertical="center" textRotation="90" wrapText="1"/>
    </xf>
    <xf numFmtId="0" fontId="26" fillId="0" borderId="0" xfId="0" applyFont="1" applyFill="1" applyAlignment="1">
      <alignment vertical="center" wrapText="1"/>
    </xf>
    <xf numFmtId="4" fontId="14" fillId="0" borderId="1" xfId="1" applyNumberFormat="1" applyFont="1" applyFill="1" applyBorder="1" applyAlignment="1">
      <alignment vertical="center"/>
    </xf>
    <xf numFmtId="164" fontId="9" fillId="7" borderId="12" xfId="1" applyNumberFormat="1" applyFont="1" applyFill="1" applyBorder="1" applyAlignment="1">
      <alignment horizontal="center" vertical="center" wrapText="1"/>
    </xf>
    <xf numFmtId="165" fontId="8" fillId="0" borderId="0" xfId="1" applyNumberFormat="1" applyFont="1" applyFill="1" applyBorder="1" applyAlignment="1">
      <alignment horizontal="right" vertical="center"/>
    </xf>
    <xf numFmtId="0" fontId="8" fillId="0" borderId="0" xfId="1" applyFont="1" applyFill="1" applyBorder="1" applyAlignment="1">
      <alignment vertical="center"/>
    </xf>
    <xf numFmtId="164" fontId="8" fillId="0" borderId="0" xfId="1" applyNumberFormat="1" applyFont="1" applyFill="1" applyBorder="1" applyAlignment="1">
      <alignment vertical="center"/>
    </xf>
    <xf numFmtId="0" fontId="8" fillId="0" borderId="0" xfId="1" applyFont="1" applyFill="1" applyBorder="1" applyAlignment="1">
      <alignment horizontal="right" vertical="center"/>
    </xf>
    <xf numFmtId="9" fontId="8" fillId="0" borderId="0" xfId="1" applyNumberFormat="1" applyFont="1" applyFill="1" applyBorder="1" applyAlignment="1">
      <alignment horizontal="center" vertical="center"/>
    </xf>
    <xf numFmtId="37" fontId="5" fillId="0" borderId="0" xfId="0" applyNumberFormat="1" applyFont="1"/>
    <xf numFmtId="4" fontId="5" fillId="0" borderId="0" xfId="0" applyNumberFormat="1" applyFont="1"/>
    <xf numFmtId="166" fontId="8" fillId="0" borderId="0" xfId="1" applyNumberFormat="1" applyFont="1" applyAlignment="1">
      <alignment vertical="center"/>
    </xf>
    <xf numFmtId="0" fontId="8" fillId="0" borderId="0" xfId="1" applyNumberFormat="1" applyFont="1" applyAlignment="1">
      <alignment vertical="center"/>
    </xf>
    <xf numFmtId="4" fontId="15" fillId="0" borderId="31" xfId="0" applyNumberFormat="1" applyFont="1" applyFill="1" applyBorder="1" applyAlignment="1">
      <alignment horizontal="center" vertical="center" textRotation="90" wrapText="1"/>
    </xf>
    <xf numFmtId="4" fontId="8" fillId="7" borderId="1" xfId="1" applyNumberFormat="1" applyFont="1" applyFill="1" applyBorder="1" applyAlignment="1">
      <alignment vertical="center"/>
    </xf>
    <xf numFmtId="0" fontId="10" fillId="2" borderId="1" xfId="1" applyFont="1" applyFill="1" applyBorder="1" applyAlignment="1">
      <alignment horizontal="center" vertical="center"/>
    </xf>
    <xf numFmtId="4" fontId="10" fillId="7" borderId="14" xfId="1" applyNumberFormat="1" applyFont="1" applyFill="1" applyBorder="1" applyAlignment="1">
      <alignment horizontal="right" vertical="center"/>
    </xf>
    <xf numFmtId="4" fontId="10" fillId="7" borderId="14" xfId="1" applyNumberFormat="1" applyFont="1" applyFill="1" applyBorder="1" applyAlignment="1">
      <alignment vertical="center"/>
    </xf>
    <xf numFmtId="0" fontId="17" fillId="0" borderId="31" xfId="0" applyFont="1" applyBorder="1" applyAlignment="1">
      <alignment horizontal="justify" vertical="top" wrapText="1"/>
    </xf>
    <xf numFmtId="0" fontId="10" fillId="2" borderId="1" xfId="1" applyFont="1" applyFill="1" applyBorder="1" applyAlignment="1">
      <alignment horizontal="center" vertical="center"/>
    </xf>
    <xf numFmtId="0" fontId="9" fillId="7" borderId="14" xfId="1" applyFont="1" applyFill="1" applyBorder="1" applyAlignment="1">
      <alignment vertical="center"/>
    </xf>
    <xf numFmtId="0" fontId="9" fillId="7" borderId="1" xfId="1" applyFont="1" applyFill="1" applyBorder="1" applyAlignment="1">
      <alignment horizontal="justify" vertical="center" wrapText="1"/>
    </xf>
    <xf numFmtId="0" fontId="8" fillId="7" borderId="1" xfId="1" applyFont="1" applyFill="1" applyBorder="1" applyAlignment="1">
      <alignment vertical="center"/>
    </xf>
    <xf numFmtId="0" fontId="9" fillId="7" borderId="12" xfId="1" applyFont="1" applyFill="1" applyBorder="1" applyAlignment="1">
      <alignment horizontal="justify" vertical="center" wrapText="1"/>
    </xf>
    <xf numFmtId="0" fontId="8" fillId="7" borderId="1"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17" xfId="1" applyFont="1" applyFill="1" applyBorder="1" applyAlignment="1">
      <alignment vertical="center"/>
    </xf>
    <xf numFmtId="0" fontId="22" fillId="0" borderId="0" xfId="0" applyFont="1"/>
    <xf numFmtId="4" fontId="12" fillId="0" borderId="1" xfId="1" applyNumberFormat="1" applyFont="1" applyBorder="1" applyAlignment="1">
      <alignment vertical="center"/>
    </xf>
    <xf numFmtId="4" fontId="12" fillId="0" borderId="1" xfId="1" applyNumberFormat="1" applyFont="1" applyFill="1" applyBorder="1" applyAlignment="1">
      <alignment vertical="center"/>
    </xf>
    <xf numFmtId="4" fontId="9" fillId="0" borderId="1" xfId="1" applyNumberFormat="1" applyFont="1" applyBorder="1" applyAlignment="1">
      <alignment vertical="center"/>
    </xf>
    <xf numFmtId="4" fontId="9" fillId="0" borderId="1" xfId="1" applyNumberFormat="1" applyFont="1" applyFill="1" applyBorder="1" applyAlignment="1">
      <alignment vertical="center"/>
    </xf>
    <xf numFmtId="0" fontId="8" fillId="7" borderId="14" xfId="1" applyFont="1" applyFill="1" applyBorder="1" applyAlignment="1">
      <alignment horizontal="right" vertical="center"/>
    </xf>
    <xf numFmtId="0" fontId="8" fillId="7" borderId="12" xfId="1" applyFont="1" applyFill="1" applyBorder="1" applyAlignment="1">
      <alignment horizontal="center" vertical="center"/>
    </xf>
    <xf numFmtId="0" fontId="8" fillId="7" borderId="13" xfId="1" applyFont="1" applyFill="1" applyBorder="1" applyAlignment="1">
      <alignment horizontal="center" vertical="center"/>
    </xf>
    <xf numFmtId="0" fontId="0" fillId="9" borderId="32" xfId="0" applyFill="1" applyBorder="1" applyAlignment="1">
      <alignment horizontal="center"/>
    </xf>
    <xf numFmtId="0" fontId="22" fillId="0" borderId="36"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33"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35" xfId="0" applyFont="1" applyFill="1" applyBorder="1" applyAlignment="1">
      <alignment horizontal="center" vertical="center"/>
    </xf>
    <xf numFmtId="0" fontId="0" fillId="0" borderId="36" xfId="0" applyFill="1" applyBorder="1" applyAlignment="1">
      <alignment horizontal="center"/>
    </xf>
    <xf numFmtId="0" fontId="0" fillId="0" borderId="32" xfId="0" applyFill="1" applyBorder="1" applyAlignment="1">
      <alignment horizontal="center"/>
    </xf>
    <xf numFmtId="0" fontId="0" fillId="0" borderId="33" xfId="0" applyFill="1" applyBorder="1" applyAlignment="1">
      <alignment horizontal="center"/>
    </xf>
    <xf numFmtId="0" fontId="0" fillId="0" borderId="37" xfId="0" applyFill="1" applyBorder="1" applyAlignment="1">
      <alignment horizontal="center"/>
    </xf>
    <xf numFmtId="0" fontId="0" fillId="0" borderId="34" xfId="0" applyFill="1" applyBorder="1" applyAlignment="1">
      <alignment horizontal="center"/>
    </xf>
    <xf numFmtId="0" fontId="0" fillId="0" borderId="35" xfId="0" applyFill="1" applyBorder="1" applyAlignment="1">
      <alignment horizontal="center"/>
    </xf>
    <xf numFmtId="0" fontId="4" fillId="8" borderId="31" xfId="0" applyFont="1" applyFill="1" applyBorder="1" applyAlignment="1">
      <alignment horizontal="center" vertical="center" wrapText="1"/>
    </xf>
    <xf numFmtId="0" fontId="15" fillId="7" borderId="31" xfId="0" applyFont="1" applyFill="1" applyBorder="1" applyAlignment="1">
      <alignment horizontal="center" vertical="center" textRotation="90" wrapText="1"/>
    </xf>
    <xf numFmtId="0" fontId="6" fillId="8" borderId="31" xfId="0" applyFont="1" applyFill="1" applyBorder="1" applyAlignment="1">
      <alignment horizontal="center" vertical="center" wrapText="1"/>
    </xf>
    <xf numFmtId="0" fontId="7" fillId="8" borderId="31" xfId="0" applyFont="1" applyFill="1" applyBorder="1" applyAlignment="1">
      <alignment horizontal="center" vertical="center" textRotation="90" wrapText="1"/>
    </xf>
    <xf numFmtId="0" fontId="4" fillId="8" borderId="31" xfId="0" applyFont="1" applyFill="1" applyBorder="1" applyAlignment="1">
      <alignment horizontal="center" vertical="center" textRotation="90" wrapText="1"/>
    </xf>
    <xf numFmtId="0" fontId="18" fillId="8" borderId="28" xfId="0" applyFont="1" applyFill="1" applyBorder="1" applyAlignment="1">
      <alignment horizontal="right" vertical="center" wrapText="1"/>
    </xf>
    <xf numFmtId="0" fontId="18" fillId="8" borderId="29" xfId="0" applyFont="1" applyFill="1" applyBorder="1" applyAlignment="1">
      <alignment horizontal="righ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8" fillId="7" borderId="17" xfId="1" applyFont="1" applyFill="1" applyBorder="1" applyAlignment="1">
      <alignment horizontal="left" vertical="center"/>
    </xf>
    <xf numFmtId="0" fontId="8" fillId="7" borderId="1" xfId="1" applyFont="1" applyFill="1" applyBorder="1" applyAlignment="1">
      <alignment horizontal="left" vertical="center"/>
    </xf>
    <xf numFmtId="0" fontId="10" fillId="7" borderId="1" xfId="1" applyFont="1" applyFill="1" applyBorder="1" applyAlignment="1">
      <alignment horizontal="left" vertical="center"/>
    </xf>
    <xf numFmtId="0" fontId="10" fillId="7" borderId="14" xfId="1" applyFont="1" applyFill="1" applyBorder="1" applyAlignment="1">
      <alignment horizontal="left"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18" xfId="1" applyFont="1" applyBorder="1" applyAlignment="1">
      <alignment horizontal="center" vertical="center"/>
    </xf>
    <xf numFmtId="0" fontId="10" fillId="7" borderId="6" xfId="1" applyFont="1" applyFill="1" applyBorder="1" applyAlignment="1">
      <alignment horizontal="center" vertical="center"/>
    </xf>
    <xf numFmtId="0" fontId="10" fillId="7" borderId="7" xfId="1" applyFont="1" applyFill="1" applyBorder="1" applyAlignment="1">
      <alignment horizontal="center" vertical="center"/>
    </xf>
    <xf numFmtId="0" fontId="24" fillId="7" borderId="16" xfId="1" applyFont="1" applyFill="1" applyBorder="1" applyAlignment="1">
      <alignment horizontal="center" vertical="center"/>
    </xf>
    <xf numFmtId="0" fontId="24" fillId="7" borderId="18" xfId="1" applyFont="1" applyFill="1" applyBorder="1" applyAlignment="1">
      <alignment horizontal="center" vertical="center"/>
    </xf>
    <xf numFmtId="0" fontId="8" fillId="7" borderId="8" xfId="1" applyFont="1" applyFill="1" applyBorder="1" applyAlignment="1">
      <alignment horizontal="left" vertical="center"/>
    </xf>
    <xf numFmtId="0" fontId="8" fillId="7" borderId="9" xfId="1" applyFont="1" applyFill="1" applyBorder="1" applyAlignment="1">
      <alignment horizontal="left" vertical="center"/>
    </xf>
    <xf numFmtId="0" fontId="8" fillId="7" borderId="10" xfId="1" applyFont="1" applyFill="1" applyBorder="1" applyAlignment="1">
      <alignment horizontal="left" vertical="center"/>
    </xf>
    <xf numFmtId="0" fontId="8" fillId="7" borderId="38" xfId="1" applyFont="1" applyFill="1" applyBorder="1" applyAlignment="1">
      <alignment horizontal="left" vertical="center"/>
    </xf>
    <xf numFmtId="0" fontId="8" fillId="7" borderId="39" xfId="1" applyFont="1" applyFill="1" applyBorder="1" applyAlignment="1">
      <alignment horizontal="left" vertical="center"/>
    </xf>
    <xf numFmtId="0" fontId="8" fillId="7" borderId="40" xfId="1" applyFont="1" applyFill="1" applyBorder="1" applyAlignment="1">
      <alignment horizontal="left" vertical="center"/>
    </xf>
    <xf numFmtId="0" fontId="8" fillId="7" borderId="11" xfId="1" applyFont="1" applyFill="1" applyBorder="1" applyAlignment="1">
      <alignment horizontal="left" vertical="center"/>
    </xf>
    <xf numFmtId="0" fontId="8" fillId="7" borderId="12" xfId="1" applyFont="1" applyFill="1" applyBorder="1" applyAlignment="1">
      <alignment horizontal="left" vertical="center"/>
    </xf>
    <xf numFmtId="2" fontId="10" fillId="7" borderId="26" xfId="1" applyNumberFormat="1" applyFont="1" applyFill="1" applyBorder="1" applyAlignment="1">
      <alignment horizontal="left" vertical="center"/>
    </xf>
    <xf numFmtId="2" fontId="10" fillId="7" borderId="27" xfId="1" applyNumberFormat="1" applyFont="1" applyFill="1" applyBorder="1" applyAlignment="1">
      <alignment horizontal="left" vertical="center"/>
    </xf>
    <xf numFmtId="0" fontId="14" fillId="2" borderId="8"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7"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9" xfId="1" applyFont="1" applyFill="1" applyBorder="1" applyAlignment="1">
      <alignment horizontal="center" vertical="center" textRotation="90" wrapText="1"/>
    </xf>
    <xf numFmtId="0" fontId="14" fillId="2" borderId="1" xfId="1" applyFont="1" applyFill="1" applyBorder="1" applyAlignment="1">
      <alignment horizontal="center" vertical="center" textRotation="90" wrapText="1"/>
    </xf>
    <xf numFmtId="0" fontId="8" fillId="0" borderId="17" xfId="1" applyFont="1" applyFill="1" applyBorder="1" applyAlignment="1">
      <alignment horizontal="left" vertical="center"/>
    </xf>
    <xf numFmtId="0" fontId="8" fillId="0" borderId="1" xfId="1" applyFont="1" applyFill="1" applyBorder="1" applyAlignment="1">
      <alignment horizontal="left" vertical="center"/>
    </xf>
    <xf numFmtId="0" fontId="14" fillId="2" borderId="9" xfId="1" applyFont="1" applyFill="1" applyBorder="1" applyAlignment="1">
      <alignment horizontal="center" vertical="center"/>
    </xf>
    <xf numFmtId="0" fontId="14" fillId="2" borderId="10" xfId="1" applyFont="1" applyFill="1" applyBorder="1" applyAlignment="1">
      <alignment horizontal="center" vertical="center"/>
    </xf>
    <xf numFmtId="0" fontId="14" fillId="2" borderId="14" xfId="1" applyFont="1" applyFill="1" applyBorder="1" applyAlignment="1">
      <alignment horizontal="center" vertical="center" wrapText="1"/>
    </xf>
    <xf numFmtId="0" fontId="9" fillId="7" borderId="11" xfId="1" applyFont="1" applyFill="1" applyBorder="1" applyAlignment="1">
      <alignment horizontal="justify" vertical="top" wrapText="1"/>
    </xf>
    <xf numFmtId="0" fontId="9" fillId="7" borderId="12" xfId="1" applyFont="1" applyFill="1" applyBorder="1" applyAlignment="1">
      <alignment horizontal="justify" vertical="top" wrapText="1"/>
    </xf>
    <xf numFmtId="0" fontId="14" fillId="0" borderId="25" xfId="1" applyFont="1" applyFill="1" applyBorder="1" applyAlignment="1">
      <alignment horizontal="center" vertical="center" wrapText="1"/>
    </xf>
    <xf numFmtId="0" fontId="14" fillId="0" borderId="26" xfId="1" applyFont="1" applyFill="1" applyBorder="1" applyAlignment="1">
      <alignment horizontal="center" vertical="center" wrapText="1"/>
    </xf>
    <xf numFmtId="0" fontId="14" fillId="0" borderId="27" xfId="1" applyFont="1" applyFill="1" applyBorder="1" applyAlignment="1">
      <alignment horizontal="center" vertical="center" wrapText="1"/>
    </xf>
    <xf numFmtId="0" fontId="10" fillId="7" borderId="5" xfId="1" applyFont="1" applyFill="1" applyBorder="1" applyAlignment="1">
      <alignment horizontal="left" vertical="center" wrapText="1"/>
    </xf>
    <xf numFmtId="0" fontId="10" fillId="7" borderId="6" xfId="1" applyFont="1" applyFill="1" applyBorder="1" applyAlignment="1">
      <alignment horizontal="left" vertical="center" wrapText="1"/>
    </xf>
    <xf numFmtId="0" fontId="10" fillId="7" borderId="7"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9" fillId="0" borderId="18" xfId="1" applyFont="1" applyFill="1" applyBorder="1" applyAlignment="1">
      <alignment horizontal="left" vertical="center" wrapText="1"/>
    </xf>
    <xf numFmtId="0" fontId="10" fillId="7" borderId="5" xfId="1" applyFont="1" applyFill="1" applyBorder="1" applyAlignment="1">
      <alignment horizontal="left" vertical="center"/>
    </xf>
    <xf numFmtId="0" fontId="10" fillId="7" borderId="6" xfId="1" applyFont="1" applyFill="1" applyBorder="1" applyAlignment="1">
      <alignment horizontal="left" vertical="center"/>
    </xf>
    <xf numFmtId="0" fontId="10" fillId="7" borderId="7" xfId="1" applyFont="1" applyFill="1" applyBorder="1" applyAlignment="1">
      <alignment horizontal="left" vertical="center"/>
    </xf>
    <xf numFmtId="0" fontId="10" fillId="2" borderId="8"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1" xfId="1" applyFont="1" applyFill="1" applyBorder="1" applyAlignment="1">
      <alignment horizontal="center" vertical="center"/>
    </xf>
    <xf numFmtId="0" fontId="9" fillId="0" borderId="17" xfId="1" applyFont="1" applyBorder="1" applyAlignment="1">
      <alignment horizontal="justify" vertical="top" wrapText="1"/>
    </xf>
    <xf numFmtId="0" fontId="9" fillId="0" borderId="1" xfId="1" applyFont="1" applyBorder="1" applyAlignment="1">
      <alignment horizontal="justify" vertical="top" wrapText="1"/>
    </xf>
    <xf numFmtId="17" fontId="9" fillId="0" borderId="1" xfId="1" applyNumberFormat="1" applyFont="1" applyBorder="1" applyAlignment="1">
      <alignment horizontal="center" vertical="center" wrapText="1"/>
    </xf>
    <xf numFmtId="0" fontId="0" fillId="0" borderId="14" xfId="0" applyBorder="1" applyAlignment="1">
      <alignment horizontal="center" vertical="center"/>
    </xf>
    <xf numFmtId="0" fontId="8" fillId="7" borderId="2" xfId="1" applyFont="1" applyFill="1" applyBorder="1" applyAlignment="1">
      <alignment horizontal="center" vertical="center"/>
    </xf>
    <xf numFmtId="0" fontId="8" fillId="7" borderId="3" xfId="1" applyFont="1" applyFill="1" applyBorder="1" applyAlignment="1">
      <alignment horizontal="center" vertical="center"/>
    </xf>
    <xf numFmtId="0" fontId="8" fillId="7" borderId="4" xfId="1" applyFont="1" applyFill="1" applyBorder="1" applyAlignment="1">
      <alignment horizontal="center" vertical="center"/>
    </xf>
    <xf numFmtId="0" fontId="14" fillId="6" borderId="17" xfId="1" applyFont="1" applyFill="1" applyBorder="1" applyAlignment="1">
      <alignment horizontal="left" vertical="center"/>
    </xf>
    <xf numFmtId="0" fontId="14" fillId="6" borderId="1" xfId="1" applyFont="1" applyFill="1" applyBorder="1" applyAlignment="1">
      <alignment horizontal="left" vertical="center"/>
    </xf>
    <xf numFmtId="0" fontId="10" fillId="7" borderId="17" xfId="1" applyFont="1" applyFill="1" applyBorder="1" applyAlignment="1">
      <alignment horizontal="center" vertical="center" textRotation="90"/>
    </xf>
    <xf numFmtId="0" fontId="10" fillId="7" borderId="11" xfId="1" applyFont="1" applyFill="1" applyBorder="1" applyAlignment="1">
      <alignment horizontal="center" vertical="center" textRotation="90"/>
    </xf>
    <xf numFmtId="0" fontId="10" fillId="7" borderId="41" xfId="1" applyFont="1" applyFill="1" applyBorder="1" applyAlignment="1">
      <alignment horizontal="center" vertical="center" wrapText="1"/>
    </xf>
    <xf numFmtId="0" fontId="10" fillId="7" borderId="42" xfId="1" applyFont="1" applyFill="1" applyBorder="1" applyAlignment="1">
      <alignment horizontal="center" vertical="center" wrapText="1"/>
    </xf>
    <xf numFmtId="0" fontId="10" fillId="7" borderId="43" xfId="1" applyFont="1" applyFill="1" applyBorder="1" applyAlignment="1">
      <alignment horizontal="center" vertical="center" wrapText="1"/>
    </xf>
    <xf numFmtId="0" fontId="10" fillId="7" borderId="11" xfId="1" applyFont="1" applyFill="1" applyBorder="1" applyAlignment="1">
      <alignment horizontal="center" vertical="center" wrapText="1"/>
    </xf>
    <xf numFmtId="0" fontId="10" fillId="7" borderId="12" xfId="1" applyFont="1" applyFill="1" applyBorder="1" applyAlignment="1">
      <alignment horizontal="center" vertical="center" wrapText="1"/>
    </xf>
    <xf numFmtId="9" fontId="10" fillId="7" borderId="44" xfId="1" applyNumberFormat="1" applyFont="1" applyFill="1" applyBorder="1" applyAlignment="1">
      <alignment horizontal="center" vertical="center"/>
    </xf>
    <xf numFmtId="0" fontId="10" fillId="7" borderId="20" xfId="1" applyFont="1" applyFill="1" applyBorder="1" applyAlignment="1">
      <alignment horizontal="center" vertical="center"/>
    </xf>
    <xf numFmtId="0" fontId="10" fillId="7" borderId="24" xfId="1" applyFont="1" applyFill="1" applyBorder="1" applyAlignment="1">
      <alignment horizontal="center" vertical="center"/>
    </xf>
    <xf numFmtId="0" fontId="11" fillId="7" borderId="20" xfId="1" applyFont="1" applyFill="1" applyBorder="1" applyAlignment="1">
      <alignment horizontal="center" vertical="center"/>
    </xf>
    <xf numFmtId="0" fontId="11" fillId="7" borderId="24" xfId="1" applyFont="1" applyFill="1" applyBorder="1" applyAlignment="1">
      <alignment horizontal="center" vertical="center"/>
    </xf>
    <xf numFmtId="0" fontId="10" fillId="5" borderId="20" xfId="1" applyFont="1" applyFill="1" applyBorder="1" applyAlignment="1">
      <alignment horizontal="center" vertical="center"/>
    </xf>
    <xf numFmtId="0" fontId="10" fillId="4" borderId="20" xfId="1" applyFont="1" applyFill="1" applyBorder="1" applyAlignment="1">
      <alignment horizontal="center" vertical="center"/>
    </xf>
    <xf numFmtId="0" fontId="10" fillId="3" borderId="20" xfId="1" applyFont="1" applyFill="1" applyBorder="1" applyAlignment="1">
      <alignment horizontal="center" vertical="center"/>
    </xf>
    <xf numFmtId="0" fontId="10" fillId="3" borderId="24" xfId="1" applyFont="1" applyFill="1" applyBorder="1" applyAlignment="1">
      <alignment horizontal="center" vertical="center"/>
    </xf>
    <xf numFmtId="0" fontId="10" fillId="7" borderId="15" xfId="1" applyFont="1" applyFill="1" applyBorder="1" applyAlignment="1">
      <alignment horizontal="center" vertical="center"/>
    </xf>
    <xf numFmtId="0" fontId="10" fillId="7" borderId="16" xfId="1" applyFont="1" applyFill="1" applyBorder="1" applyAlignment="1">
      <alignment horizontal="center" vertical="center"/>
    </xf>
    <xf numFmtId="0" fontId="10" fillId="7" borderId="18" xfId="1" applyFont="1" applyFill="1" applyBorder="1" applyAlignment="1">
      <alignment horizontal="center" vertical="center"/>
    </xf>
    <xf numFmtId="0" fontId="12" fillId="7" borderId="8" xfId="1" applyFont="1" applyFill="1" applyBorder="1" applyAlignment="1">
      <alignment horizontal="left" vertical="center"/>
    </xf>
    <xf numFmtId="0" fontId="12" fillId="7" borderId="9" xfId="1" applyFont="1" applyFill="1" applyBorder="1" applyAlignment="1">
      <alignment horizontal="left" vertical="center"/>
    </xf>
    <xf numFmtId="0" fontId="13" fillId="7" borderId="9" xfId="1" applyFont="1" applyFill="1" applyBorder="1" applyAlignment="1">
      <alignment horizontal="center" vertical="center"/>
    </xf>
    <xf numFmtId="0" fontId="13" fillId="7" borderId="10" xfId="1" applyFont="1" applyFill="1" applyBorder="1" applyAlignment="1">
      <alignment horizontal="center" vertical="center"/>
    </xf>
    <xf numFmtId="0" fontId="8" fillId="9" borderId="6" xfId="1" applyFont="1" applyFill="1" applyBorder="1" applyAlignment="1">
      <alignment horizontal="center" vertical="center"/>
    </xf>
    <xf numFmtId="17" fontId="9" fillId="0" borderId="1" xfId="1" applyNumberFormat="1" applyFont="1" applyBorder="1" applyAlignment="1">
      <alignment horizontal="center" vertical="top" wrapText="1"/>
    </xf>
    <xf numFmtId="0" fontId="0" fillId="0" borderId="14" xfId="0" applyBorder="1" applyAlignment="1">
      <alignment horizontal="center" vertical="top" wrapText="1"/>
    </xf>
    <xf numFmtId="0" fontId="9" fillId="0" borderId="11" xfId="1" applyFont="1" applyBorder="1" applyAlignment="1">
      <alignment horizontal="justify" vertical="top" wrapText="1"/>
    </xf>
    <xf numFmtId="0" fontId="9" fillId="0" borderId="12" xfId="1" applyFont="1" applyBorder="1" applyAlignment="1">
      <alignment horizontal="justify" vertical="top" wrapText="1"/>
    </xf>
    <xf numFmtId="0" fontId="0" fillId="0" borderId="13" xfId="0" applyBorder="1" applyAlignment="1">
      <alignment horizontal="justify" vertical="top" wrapText="1"/>
    </xf>
    <xf numFmtId="9" fontId="10" fillId="7" borderId="21" xfId="1" applyNumberFormat="1" applyFont="1" applyFill="1" applyBorder="1" applyAlignment="1">
      <alignment horizontal="center" vertical="center"/>
    </xf>
    <xf numFmtId="0" fontId="10" fillId="7" borderId="22" xfId="1" applyFont="1" applyFill="1" applyBorder="1" applyAlignment="1">
      <alignment horizontal="center" vertical="center"/>
    </xf>
    <xf numFmtId="0" fontId="10" fillId="7" borderId="23" xfId="1" applyFont="1" applyFill="1" applyBorder="1" applyAlignment="1">
      <alignment horizontal="center" vertical="center"/>
    </xf>
    <xf numFmtId="0" fontId="11" fillId="7" borderId="22" xfId="1" applyFont="1" applyFill="1" applyBorder="1" applyAlignment="1">
      <alignment horizontal="center" vertical="center"/>
    </xf>
    <xf numFmtId="0" fontId="11" fillId="7" borderId="23" xfId="1" applyFont="1" applyFill="1" applyBorder="1" applyAlignment="1">
      <alignment horizontal="center" vertical="center"/>
    </xf>
    <xf numFmtId="0" fontId="10" fillId="7" borderId="8" xfId="1" applyFont="1" applyFill="1" applyBorder="1" applyAlignment="1">
      <alignment horizontal="center" vertical="center" wrapText="1"/>
    </xf>
    <xf numFmtId="0" fontId="10" fillId="7" borderId="9" xfId="1" applyFont="1" applyFill="1" applyBorder="1" applyAlignment="1">
      <alignment horizontal="center" vertical="center" wrapText="1"/>
    </xf>
    <xf numFmtId="0" fontId="10" fillId="7" borderId="19" xfId="1" applyFont="1" applyFill="1" applyBorder="1" applyAlignment="1">
      <alignment horizontal="center" vertical="center" wrapText="1"/>
    </xf>
    <xf numFmtId="17" fontId="9" fillId="0" borderId="38" xfId="1" applyNumberFormat="1" applyFont="1" applyBorder="1" applyAlignment="1">
      <alignment horizontal="center" vertical="center" wrapText="1"/>
    </xf>
    <xf numFmtId="0" fontId="0" fillId="0" borderId="40" xfId="0" applyBorder="1" applyAlignment="1">
      <alignment horizontal="center" vertical="center" wrapText="1"/>
    </xf>
  </cellXfs>
  <cellStyles count="2">
    <cellStyle name="Normal" xfId="0" builtinId="0"/>
    <cellStyle name="Normal 2" xfId="1" xr:uid="{00000000-0005-0000-0000-000001000000}"/>
  </cellStyles>
  <dxfs count="18">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'01'!$A$16</c:f>
              <c:strCache>
                <c:ptCount val="1"/>
                <c:pt idx="0">
                  <c:v>META  AÑO 2018</c:v>
                </c:pt>
              </c:strCache>
            </c:strRef>
          </c:tx>
          <c:marker>
            <c:symbol val="none"/>
          </c:marker>
          <c:cat>
            <c:strRef>
              <c:f>'01'!$C$14:$N$14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'01'!$C$16:$N$16</c:f>
              <c:numCache>
                <c:formatCode>#,##0.00</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smooth val="0"/>
          <c:extLst>
            <c:ext xmlns:c16="http://schemas.microsoft.com/office/drawing/2014/chart" uri="{C3380CC4-5D6E-409C-BE32-E72D297353CC}">
              <c16:uniqueId val="{00000000-BA02-4D07-A662-CB5877C95673}"/>
            </c:ext>
          </c:extLst>
        </c:ser>
        <c:ser>
          <c:idx val="1"/>
          <c:order val="1"/>
          <c:tx>
            <c:strRef>
              <c:f>'01'!$A$17</c:f>
              <c:strCache>
                <c:ptCount val="1"/>
                <c:pt idx="0">
                  <c:v>RESULTADOS DE LA VIGENCIA</c:v>
                </c:pt>
              </c:strCache>
            </c:strRef>
          </c:tx>
          <c:marker>
            <c:symbol val="none"/>
          </c:marker>
          <c:cat>
            <c:strRef>
              <c:f>'01'!$C$14:$N$14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'01'!$C$17:$N$17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A02-4D07-A662-CB5877C95673}"/>
            </c:ext>
          </c:extLst>
        </c:ser>
        <c:dLbls>
          <c:showLegendKey val="0"/>
          <c:showVal val="0"/>
          <c:showCatName val="0"/>
          <c:showSerName val="0"/>
          <c:showPercent val="0"/>
          <c:showBubbleSize val="0"/>
        </c:dLbls>
        <c:smooth val="0"/>
        <c:axId val="79049472"/>
        <c:axId val="79051008"/>
      </c:lineChart>
      <c:catAx>
        <c:axId val="79049472"/>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79051008"/>
        <c:crosses val="autoZero"/>
        <c:auto val="1"/>
        <c:lblAlgn val="ctr"/>
        <c:lblOffset val="100"/>
        <c:noMultiLvlLbl val="0"/>
      </c:catAx>
      <c:valAx>
        <c:axId val="79051008"/>
        <c:scaling>
          <c:orientation val="minMax"/>
        </c:scaling>
        <c:delete val="0"/>
        <c:axPos val="l"/>
        <c:majorGridlines/>
        <c:numFmt formatCode="#,##0.00" sourceLinked="1"/>
        <c:majorTickMark val="out"/>
        <c:minorTickMark val="none"/>
        <c:tickLblPos val="nextTo"/>
        <c:crossAx val="79049472"/>
        <c:crosses val="autoZero"/>
        <c:crossBetween val="between"/>
      </c:valAx>
    </c:plotArea>
    <c:legend>
      <c:legendPos val="r"/>
      <c:overlay val="0"/>
    </c:legend>
    <c:plotVisOnly val="1"/>
    <c:dispBlanksAs val="gap"/>
    <c:showDLblsOverMax val="0"/>
  </c:chart>
  <c:printSettings>
    <c:headerFooter/>
    <c:pageMargins b="0.75000000000001399" l="0.70000000000000062" r="0.70000000000000062" t="0.75000000000001399"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'02'!$A$16</c:f>
              <c:strCache>
                <c:ptCount val="1"/>
                <c:pt idx="0">
                  <c:v>META  AÑO 2018</c:v>
                </c:pt>
              </c:strCache>
            </c:strRef>
          </c:tx>
          <c:marker>
            <c:symbol val="none"/>
          </c:marker>
          <c:cat>
            <c:strRef>
              <c:f>'02'!$C$14:$N$14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'02'!$C$16:$N$16</c:f>
              <c:numCache>
                <c:formatCode>#,##0.00</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smooth val="0"/>
          <c:extLst>
            <c:ext xmlns:c16="http://schemas.microsoft.com/office/drawing/2014/chart" uri="{C3380CC4-5D6E-409C-BE32-E72D297353CC}">
              <c16:uniqueId val="{00000000-246C-4AAE-852C-8804ED6C9B9B}"/>
            </c:ext>
          </c:extLst>
        </c:ser>
        <c:ser>
          <c:idx val="1"/>
          <c:order val="1"/>
          <c:tx>
            <c:strRef>
              <c:f>'02'!$A$17</c:f>
              <c:strCache>
                <c:ptCount val="1"/>
                <c:pt idx="0">
                  <c:v>RESULTADOS DE LA VIGENCIA</c:v>
                </c:pt>
              </c:strCache>
            </c:strRef>
          </c:tx>
          <c:marker>
            <c:symbol val="none"/>
          </c:marker>
          <c:cat>
            <c:strRef>
              <c:f>'02'!$C$14:$N$14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'02'!$C$17:$N$17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46C-4AAE-852C-8804ED6C9B9B}"/>
            </c:ext>
          </c:extLst>
        </c:ser>
        <c:dLbls>
          <c:showLegendKey val="0"/>
          <c:showVal val="0"/>
          <c:showCatName val="0"/>
          <c:showSerName val="0"/>
          <c:showPercent val="0"/>
          <c:showBubbleSize val="0"/>
        </c:dLbls>
        <c:smooth val="0"/>
        <c:axId val="101678464"/>
        <c:axId val="79176832"/>
      </c:lineChart>
      <c:catAx>
        <c:axId val="101678464"/>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79176832"/>
        <c:crosses val="autoZero"/>
        <c:auto val="1"/>
        <c:lblAlgn val="ctr"/>
        <c:lblOffset val="100"/>
        <c:noMultiLvlLbl val="0"/>
      </c:catAx>
      <c:valAx>
        <c:axId val="79176832"/>
        <c:scaling>
          <c:orientation val="minMax"/>
        </c:scaling>
        <c:delete val="0"/>
        <c:axPos val="l"/>
        <c:majorGridlines/>
        <c:numFmt formatCode="#,##0.00" sourceLinked="1"/>
        <c:majorTickMark val="out"/>
        <c:minorTickMark val="none"/>
        <c:tickLblPos val="nextTo"/>
        <c:crossAx val="101678464"/>
        <c:crosses val="autoZero"/>
        <c:crossBetween val="between"/>
      </c:valAx>
    </c:plotArea>
    <c:legend>
      <c:legendPos val="r"/>
      <c:overlay val="0"/>
    </c:legend>
    <c:plotVisOnly val="1"/>
    <c:dispBlanksAs val="gap"/>
    <c:showDLblsOverMax val="0"/>
  </c:chart>
  <c:printSettings>
    <c:headerFooter/>
    <c:pageMargins b="0.75000000000001421" l="0.70000000000000062" r="0.70000000000000062" t="0.75000000000001421"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'03'!$A$16</c:f>
              <c:strCache>
                <c:ptCount val="1"/>
                <c:pt idx="0">
                  <c:v>META  AÑO 2018</c:v>
                </c:pt>
              </c:strCache>
            </c:strRef>
          </c:tx>
          <c:marker>
            <c:symbol val="none"/>
          </c:marker>
          <c:cat>
            <c:strRef>
              <c:f>'03'!$C$14:$N$14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'03'!$C$16:$N$16</c:f>
              <c:numCache>
                <c:formatCode>#,##0.00</c:formatCode>
                <c:ptCount val="12"/>
                <c:pt idx="0">
                  <c:v>4</c:v>
                </c:pt>
                <c:pt idx="1">
                  <c:v>4</c:v>
                </c:pt>
                <c:pt idx="2">
                  <c:v>4</c:v>
                </c:pt>
                <c:pt idx="3">
                  <c:v>4</c:v>
                </c:pt>
                <c:pt idx="4">
                  <c:v>4</c:v>
                </c:pt>
                <c:pt idx="5">
                  <c:v>4</c:v>
                </c:pt>
                <c:pt idx="6">
                  <c:v>4</c:v>
                </c:pt>
                <c:pt idx="7">
                  <c:v>4</c:v>
                </c:pt>
                <c:pt idx="8">
                  <c:v>4</c:v>
                </c:pt>
                <c:pt idx="9">
                  <c:v>4</c:v>
                </c:pt>
                <c:pt idx="10">
                  <c:v>4</c:v>
                </c:pt>
                <c:pt idx="11">
                  <c:v>4</c:v>
                </c:pt>
              </c:numCache>
            </c:numRef>
          </c:val>
          <c:smooth val="0"/>
          <c:extLst>
            <c:ext xmlns:c16="http://schemas.microsoft.com/office/drawing/2014/chart" uri="{C3380CC4-5D6E-409C-BE32-E72D297353CC}">
              <c16:uniqueId val="{00000000-E189-46FE-824C-ABF096AE1478}"/>
            </c:ext>
          </c:extLst>
        </c:ser>
        <c:ser>
          <c:idx val="1"/>
          <c:order val="1"/>
          <c:tx>
            <c:strRef>
              <c:f>'03'!$A$17</c:f>
              <c:strCache>
                <c:ptCount val="1"/>
                <c:pt idx="0">
                  <c:v>RESULTADOS DE LA VIGENCIA</c:v>
                </c:pt>
              </c:strCache>
            </c:strRef>
          </c:tx>
          <c:marker>
            <c:symbol val="none"/>
          </c:marker>
          <c:cat>
            <c:strRef>
              <c:f>'03'!$C$14:$N$14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'03'!$C$17:$N$17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E189-46FE-824C-ABF096AE1478}"/>
            </c:ext>
          </c:extLst>
        </c:ser>
        <c:dLbls>
          <c:showLegendKey val="0"/>
          <c:showVal val="0"/>
          <c:showCatName val="0"/>
          <c:showSerName val="0"/>
          <c:showPercent val="0"/>
          <c:showBubbleSize val="0"/>
        </c:dLbls>
        <c:smooth val="0"/>
        <c:axId val="101678464"/>
        <c:axId val="79176832"/>
      </c:lineChart>
      <c:catAx>
        <c:axId val="101678464"/>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79176832"/>
        <c:crosses val="autoZero"/>
        <c:auto val="1"/>
        <c:lblAlgn val="ctr"/>
        <c:lblOffset val="100"/>
        <c:noMultiLvlLbl val="0"/>
      </c:catAx>
      <c:valAx>
        <c:axId val="79176832"/>
        <c:scaling>
          <c:orientation val="minMax"/>
        </c:scaling>
        <c:delete val="0"/>
        <c:axPos val="l"/>
        <c:majorGridlines/>
        <c:numFmt formatCode="#,##0.00" sourceLinked="1"/>
        <c:majorTickMark val="out"/>
        <c:minorTickMark val="none"/>
        <c:tickLblPos val="nextTo"/>
        <c:crossAx val="101678464"/>
        <c:crosses val="autoZero"/>
        <c:crossBetween val="between"/>
      </c:valAx>
    </c:plotArea>
    <c:legend>
      <c:legendPos val="r"/>
      <c:overlay val="0"/>
    </c:legend>
    <c:plotVisOnly val="1"/>
    <c:dispBlanksAs val="gap"/>
    <c:showDLblsOverMax val="0"/>
  </c:chart>
  <c:printSettings>
    <c:headerFooter/>
    <c:pageMargins b="0.75000000000001421" l="0.70000000000000062" r="0.70000000000000062" t="0.75000000000001421"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'04'!$A$16</c:f>
              <c:strCache>
                <c:ptCount val="1"/>
                <c:pt idx="0">
                  <c:v>META  AÑO 2018</c:v>
                </c:pt>
              </c:strCache>
            </c:strRef>
          </c:tx>
          <c:marker>
            <c:symbol val="none"/>
          </c:marker>
          <c:cat>
            <c:strRef>
              <c:f>'04'!$C$14:$N$14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'04'!$C$16:$N$16</c:f>
              <c:numCache>
                <c:formatCode>#,##0.00</c:formatCode>
                <c:ptCount val="12"/>
                <c:pt idx="0">
                  <c:v>4</c:v>
                </c:pt>
                <c:pt idx="1">
                  <c:v>4</c:v>
                </c:pt>
                <c:pt idx="2">
                  <c:v>4</c:v>
                </c:pt>
                <c:pt idx="3">
                  <c:v>4</c:v>
                </c:pt>
                <c:pt idx="4">
                  <c:v>4</c:v>
                </c:pt>
                <c:pt idx="5">
                  <c:v>4</c:v>
                </c:pt>
                <c:pt idx="6">
                  <c:v>4</c:v>
                </c:pt>
                <c:pt idx="7">
                  <c:v>4</c:v>
                </c:pt>
                <c:pt idx="8">
                  <c:v>4</c:v>
                </c:pt>
                <c:pt idx="9">
                  <c:v>4</c:v>
                </c:pt>
                <c:pt idx="10">
                  <c:v>4</c:v>
                </c:pt>
                <c:pt idx="11">
                  <c:v>4</c:v>
                </c:pt>
              </c:numCache>
            </c:numRef>
          </c:val>
          <c:smooth val="0"/>
          <c:extLst>
            <c:ext xmlns:c16="http://schemas.microsoft.com/office/drawing/2014/chart" uri="{C3380CC4-5D6E-409C-BE32-E72D297353CC}">
              <c16:uniqueId val="{00000000-2A88-44E9-ADA0-53600D456CE2}"/>
            </c:ext>
          </c:extLst>
        </c:ser>
        <c:ser>
          <c:idx val="1"/>
          <c:order val="1"/>
          <c:tx>
            <c:strRef>
              <c:f>'04'!$A$17</c:f>
              <c:strCache>
                <c:ptCount val="1"/>
                <c:pt idx="0">
                  <c:v>RESULTADOS DE LA VIGENCIA</c:v>
                </c:pt>
              </c:strCache>
            </c:strRef>
          </c:tx>
          <c:marker>
            <c:symbol val="none"/>
          </c:marker>
          <c:cat>
            <c:strRef>
              <c:f>'04'!$C$14:$N$14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'04'!$C$17:$N$17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A88-44E9-ADA0-53600D456CE2}"/>
            </c:ext>
          </c:extLst>
        </c:ser>
        <c:dLbls>
          <c:showLegendKey val="0"/>
          <c:showVal val="0"/>
          <c:showCatName val="0"/>
          <c:showSerName val="0"/>
          <c:showPercent val="0"/>
          <c:showBubbleSize val="0"/>
        </c:dLbls>
        <c:smooth val="0"/>
        <c:axId val="101678464"/>
        <c:axId val="79176832"/>
      </c:lineChart>
      <c:catAx>
        <c:axId val="101678464"/>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79176832"/>
        <c:crosses val="autoZero"/>
        <c:auto val="1"/>
        <c:lblAlgn val="ctr"/>
        <c:lblOffset val="100"/>
        <c:noMultiLvlLbl val="0"/>
      </c:catAx>
      <c:valAx>
        <c:axId val="79176832"/>
        <c:scaling>
          <c:orientation val="minMax"/>
        </c:scaling>
        <c:delete val="0"/>
        <c:axPos val="l"/>
        <c:majorGridlines/>
        <c:numFmt formatCode="#,##0.00" sourceLinked="1"/>
        <c:majorTickMark val="out"/>
        <c:minorTickMark val="none"/>
        <c:tickLblPos val="nextTo"/>
        <c:crossAx val="101678464"/>
        <c:crosses val="autoZero"/>
        <c:crossBetween val="between"/>
      </c:valAx>
    </c:plotArea>
    <c:legend>
      <c:legendPos val="r"/>
      <c:overlay val="0"/>
    </c:legend>
    <c:plotVisOnly val="1"/>
    <c:dispBlanksAs val="gap"/>
    <c:showDLblsOverMax val="0"/>
  </c:chart>
  <c:printSettings>
    <c:headerFooter/>
    <c:pageMargins b="0.75000000000001421" l="0.70000000000000062" r="0.70000000000000062" t="0.75000000000001421"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'05'!$A$16</c:f>
              <c:strCache>
                <c:ptCount val="1"/>
                <c:pt idx="0">
                  <c:v>META  AÑO 2018</c:v>
                </c:pt>
              </c:strCache>
            </c:strRef>
          </c:tx>
          <c:marker>
            <c:symbol val="none"/>
          </c:marker>
          <c:cat>
            <c:strRef>
              <c:f>'05'!$C$14:$N$14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'05'!$C$16:$N$16</c:f>
              <c:numCache>
                <c:formatCode>#,##0.00</c:formatCode>
                <c:ptCount val="12"/>
                <c:pt idx="0">
                  <c:v>4</c:v>
                </c:pt>
                <c:pt idx="1">
                  <c:v>4</c:v>
                </c:pt>
                <c:pt idx="2">
                  <c:v>4</c:v>
                </c:pt>
                <c:pt idx="3">
                  <c:v>4</c:v>
                </c:pt>
                <c:pt idx="4">
                  <c:v>4</c:v>
                </c:pt>
                <c:pt idx="5">
                  <c:v>4</c:v>
                </c:pt>
                <c:pt idx="6">
                  <c:v>4</c:v>
                </c:pt>
                <c:pt idx="7">
                  <c:v>4</c:v>
                </c:pt>
                <c:pt idx="8">
                  <c:v>4</c:v>
                </c:pt>
                <c:pt idx="9">
                  <c:v>4</c:v>
                </c:pt>
                <c:pt idx="10">
                  <c:v>4</c:v>
                </c:pt>
                <c:pt idx="11">
                  <c:v>4</c:v>
                </c:pt>
              </c:numCache>
            </c:numRef>
          </c:val>
          <c:smooth val="0"/>
          <c:extLst>
            <c:ext xmlns:c16="http://schemas.microsoft.com/office/drawing/2014/chart" uri="{C3380CC4-5D6E-409C-BE32-E72D297353CC}">
              <c16:uniqueId val="{00000000-99FB-4926-89B1-704C4BA97850}"/>
            </c:ext>
          </c:extLst>
        </c:ser>
        <c:ser>
          <c:idx val="1"/>
          <c:order val="1"/>
          <c:tx>
            <c:strRef>
              <c:f>'05'!$A$17</c:f>
              <c:strCache>
                <c:ptCount val="1"/>
                <c:pt idx="0">
                  <c:v>RESULTADOS DE LA VIGENCIA</c:v>
                </c:pt>
              </c:strCache>
            </c:strRef>
          </c:tx>
          <c:marker>
            <c:symbol val="none"/>
          </c:marker>
          <c:cat>
            <c:strRef>
              <c:f>'05'!$C$14:$N$14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'05'!$C$17:$N$17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9FB-4926-89B1-704C4BA97850}"/>
            </c:ext>
          </c:extLst>
        </c:ser>
        <c:dLbls>
          <c:showLegendKey val="0"/>
          <c:showVal val="0"/>
          <c:showCatName val="0"/>
          <c:showSerName val="0"/>
          <c:showPercent val="0"/>
          <c:showBubbleSize val="0"/>
        </c:dLbls>
        <c:smooth val="0"/>
        <c:axId val="101678464"/>
        <c:axId val="79176832"/>
      </c:lineChart>
      <c:catAx>
        <c:axId val="101678464"/>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79176832"/>
        <c:crosses val="autoZero"/>
        <c:auto val="1"/>
        <c:lblAlgn val="ctr"/>
        <c:lblOffset val="100"/>
        <c:noMultiLvlLbl val="0"/>
      </c:catAx>
      <c:valAx>
        <c:axId val="79176832"/>
        <c:scaling>
          <c:orientation val="minMax"/>
        </c:scaling>
        <c:delete val="0"/>
        <c:axPos val="l"/>
        <c:majorGridlines/>
        <c:numFmt formatCode="#,##0.00" sourceLinked="1"/>
        <c:majorTickMark val="out"/>
        <c:minorTickMark val="none"/>
        <c:tickLblPos val="nextTo"/>
        <c:crossAx val="101678464"/>
        <c:crosses val="autoZero"/>
        <c:crossBetween val="between"/>
      </c:valAx>
    </c:plotArea>
    <c:legend>
      <c:legendPos val="r"/>
      <c:overlay val="0"/>
    </c:legend>
    <c:plotVisOnly val="1"/>
    <c:dispBlanksAs val="gap"/>
    <c:showDLblsOverMax val="0"/>
  </c:chart>
  <c:printSettings>
    <c:headerFooter/>
    <c:pageMargins b="0.75000000000001421" l="0.70000000000000062" r="0.70000000000000062" t="0.75000000000001421"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'06'!$A$16</c:f>
              <c:strCache>
                <c:ptCount val="1"/>
                <c:pt idx="0">
                  <c:v>META  AÑO 2018</c:v>
                </c:pt>
              </c:strCache>
            </c:strRef>
          </c:tx>
          <c:marker>
            <c:symbol val="none"/>
          </c:marker>
          <c:cat>
            <c:strRef>
              <c:f>'06'!$C$14:$N$14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'06'!$C$16:$N$16</c:f>
              <c:numCache>
                <c:formatCode>#,##0.00</c:formatCode>
                <c:ptCount val="12"/>
                <c:pt idx="0">
                  <c:v>4</c:v>
                </c:pt>
                <c:pt idx="1">
                  <c:v>4</c:v>
                </c:pt>
                <c:pt idx="2">
                  <c:v>4</c:v>
                </c:pt>
                <c:pt idx="3">
                  <c:v>4</c:v>
                </c:pt>
                <c:pt idx="4">
                  <c:v>4</c:v>
                </c:pt>
                <c:pt idx="5">
                  <c:v>4</c:v>
                </c:pt>
                <c:pt idx="6">
                  <c:v>4</c:v>
                </c:pt>
                <c:pt idx="7">
                  <c:v>4</c:v>
                </c:pt>
                <c:pt idx="8">
                  <c:v>4</c:v>
                </c:pt>
                <c:pt idx="9">
                  <c:v>4</c:v>
                </c:pt>
                <c:pt idx="10">
                  <c:v>4</c:v>
                </c:pt>
                <c:pt idx="11">
                  <c:v>4</c:v>
                </c:pt>
              </c:numCache>
            </c:numRef>
          </c:val>
          <c:smooth val="0"/>
          <c:extLst>
            <c:ext xmlns:c16="http://schemas.microsoft.com/office/drawing/2014/chart" uri="{C3380CC4-5D6E-409C-BE32-E72D297353CC}">
              <c16:uniqueId val="{00000000-EE85-41F6-8450-A2E67875832C}"/>
            </c:ext>
          </c:extLst>
        </c:ser>
        <c:ser>
          <c:idx val="1"/>
          <c:order val="1"/>
          <c:tx>
            <c:strRef>
              <c:f>'06'!$A$17</c:f>
              <c:strCache>
                <c:ptCount val="1"/>
                <c:pt idx="0">
                  <c:v>RESULTADOS DE LA VIGENCIA</c:v>
                </c:pt>
              </c:strCache>
            </c:strRef>
          </c:tx>
          <c:marker>
            <c:symbol val="none"/>
          </c:marker>
          <c:cat>
            <c:strRef>
              <c:f>'06'!$C$14:$N$14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'06'!$C$17:$N$17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EE85-41F6-8450-A2E67875832C}"/>
            </c:ext>
          </c:extLst>
        </c:ser>
        <c:dLbls>
          <c:showLegendKey val="0"/>
          <c:showVal val="0"/>
          <c:showCatName val="0"/>
          <c:showSerName val="0"/>
          <c:showPercent val="0"/>
          <c:showBubbleSize val="0"/>
        </c:dLbls>
        <c:smooth val="0"/>
        <c:axId val="101678464"/>
        <c:axId val="79176832"/>
      </c:lineChart>
      <c:catAx>
        <c:axId val="101678464"/>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79176832"/>
        <c:crosses val="autoZero"/>
        <c:auto val="1"/>
        <c:lblAlgn val="ctr"/>
        <c:lblOffset val="100"/>
        <c:noMultiLvlLbl val="0"/>
      </c:catAx>
      <c:valAx>
        <c:axId val="79176832"/>
        <c:scaling>
          <c:orientation val="minMax"/>
        </c:scaling>
        <c:delete val="0"/>
        <c:axPos val="l"/>
        <c:majorGridlines/>
        <c:numFmt formatCode="#,##0.00" sourceLinked="1"/>
        <c:majorTickMark val="out"/>
        <c:minorTickMark val="none"/>
        <c:tickLblPos val="nextTo"/>
        <c:crossAx val="101678464"/>
        <c:crosses val="autoZero"/>
        <c:crossBetween val="between"/>
      </c:valAx>
    </c:plotArea>
    <c:legend>
      <c:legendPos val="r"/>
      <c:overlay val="0"/>
    </c:legend>
    <c:plotVisOnly val="1"/>
    <c:dispBlanksAs val="gap"/>
    <c:showDLblsOverMax val="0"/>
  </c:chart>
  <c:printSettings>
    <c:headerFooter/>
    <c:pageMargins b="0.75000000000001421" l="0.70000000000000062" r="0.70000000000000062" t="0.75000000000001421" header="0.30000000000000032" footer="0.30000000000000032"/>
    <c:pageSetup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800100</xdr:colOff>
          <xdr:row>0</xdr:row>
          <xdr:rowOff>57150</xdr:rowOff>
        </xdr:from>
        <xdr:to>
          <xdr:col>2</xdr:col>
          <xdr:colOff>495300</xdr:colOff>
          <xdr:row>1</xdr:row>
          <xdr:rowOff>114300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123824</xdr:colOff>
      <xdr:row>26</xdr:row>
      <xdr:rowOff>171450</xdr:rowOff>
    </xdr:from>
    <xdr:to>
      <xdr:col>13</xdr:col>
      <xdr:colOff>276225</xdr:colOff>
      <xdr:row>26</xdr:row>
      <xdr:rowOff>3076575</xdr:rowOff>
    </xdr:to>
    <xdr:graphicFrame macro="">
      <xdr:nvGraphicFramePr>
        <xdr:cNvPr id="2" name="1 Gráfico">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123824</xdr:colOff>
      <xdr:row>26</xdr:row>
      <xdr:rowOff>171450</xdr:rowOff>
    </xdr:from>
    <xdr:to>
      <xdr:col>13</xdr:col>
      <xdr:colOff>276225</xdr:colOff>
      <xdr:row>26</xdr:row>
      <xdr:rowOff>3076575</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123824</xdr:colOff>
      <xdr:row>26</xdr:row>
      <xdr:rowOff>171450</xdr:rowOff>
    </xdr:from>
    <xdr:to>
      <xdr:col>13</xdr:col>
      <xdr:colOff>276225</xdr:colOff>
      <xdr:row>26</xdr:row>
      <xdr:rowOff>3076575</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123824</xdr:colOff>
      <xdr:row>26</xdr:row>
      <xdr:rowOff>171450</xdr:rowOff>
    </xdr:from>
    <xdr:to>
      <xdr:col>13</xdr:col>
      <xdr:colOff>276225</xdr:colOff>
      <xdr:row>26</xdr:row>
      <xdr:rowOff>3076575</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123824</xdr:colOff>
      <xdr:row>26</xdr:row>
      <xdr:rowOff>171450</xdr:rowOff>
    </xdr:from>
    <xdr:to>
      <xdr:col>13</xdr:col>
      <xdr:colOff>276225</xdr:colOff>
      <xdr:row>26</xdr:row>
      <xdr:rowOff>3076575</xdr:rowOff>
    </xdr:to>
    <xdr:graphicFrame macro="">
      <xdr:nvGraphicFramePr>
        <xdr:cNvPr id="2" name="1 Gráfico">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123824</xdr:colOff>
      <xdr:row>26</xdr:row>
      <xdr:rowOff>171450</xdr:rowOff>
    </xdr:from>
    <xdr:to>
      <xdr:col>13</xdr:col>
      <xdr:colOff>276225</xdr:colOff>
      <xdr:row>26</xdr:row>
      <xdr:rowOff>3076575</xdr:rowOff>
    </xdr:to>
    <xdr:graphicFrame macro="">
      <xdr:nvGraphicFramePr>
        <xdr:cNvPr id="2" name="1 Gráfico">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6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0"/>
  <sheetViews>
    <sheetView tabSelected="1" zoomScaleNormal="100" workbookViewId="0">
      <pane ySplit="5" topLeftCell="A10" activePane="bottomLeft" state="frozen"/>
      <selection activeCell="F1" sqref="F1"/>
      <selection pane="bottomLeft" activeCell="C11" sqref="C11"/>
    </sheetView>
  </sheetViews>
  <sheetFormatPr baseColWidth="10" defaultRowHeight="15" x14ac:dyDescent="0.25"/>
  <cols>
    <col min="1" max="1" width="5.85546875" style="2" customWidth="1"/>
    <col min="2" max="2" width="19" customWidth="1"/>
    <col min="3" max="3" width="43" customWidth="1"/>
    <col min="4" max="4" width="16.7109375" customWidth="1"/>
    <col min="5" max="5" width="4.5703125" customWidth="1"/>
    <col min="6" max="6" width="4.5703125" style="2" customWidth="1"/>
    <col min="7" max="7" width="8.7109375" customWidth="1"/>
    <col min="8" max="8" width="9.5703125" customWidth="1"/>
    <col min="9" max="9" width="10.5703125" customWidth="1"/>
    <col min="10" max="10" width="3.140625" customWidth="1"/>
    <col min="11" max="11" width="3" style="2" customWidth="1"/>
    <col min="12" max="12" width="4" style="2" customWidth="1"/>
    <col min="13" max="22" width="4.28515625" customWidth="1"/>
    <col min="23" max="23" width="3.28515625" bestFit="1" customWidth="1"/>
    <col min="24" max="24" width="4.28515625" customWidth="1"/>
    <col min="26" max="26" width="11.42578125" hidden="1" customWidth="1"/>
    <col min="27" max="27" width="0" hidden="1" customWidth="1"/>
    <col min="29" max="30" width="11.42578125" customWidth="1"/>
  </cols>
  <sheetData>
    <row r="1" spans="1:31" s="2" customFormat="1" ht="20.25" customHeight="1" thickTop="1" x14ac:dyDescent="0.25">
      <c r="A1" s="72"/>
      <c r="B1" s="73"/>
      <c r="C1" s="74"/>
      <c r="D1" s="66" t="s">
        <v>41</v>
      </c>
      <c r="E1" s="67"/>
      <c r="F1" s="67"/>
      <c r="G1" s="67"/>
      <c r="H1" s="67"/>
      <c r="I1" s="67"/>
      <c r="J1" s="67"/>
      <c r="K1" s="67"/>
      <c r="L1" s="67"/>
      <c r="M1" s="67"/>
      <c r="N1" s="67"/>
      <c r="O1" s="67"/>
      <c r="P1" s="67"/>
      <c r="Q1" s="67"/>
      <c r="R1" s="67"/>
      <c r="S1" s="67"/>
      <c r="T1" s="67"/>
      <c r="U1" s="67"/>
      <c r="V1" s="67"/>
      <c r="W1" s="67"/>
      <c r="X1" s="68"/>
    </row>
    <row r="2" spans="1:31" s="2" customFormat="1" ht="12.75" customHeight="1" thickBot="1" x14ac:dyDescent="0.3">
      <c r="A2" s="75"/>
      <c r="B2" s="76"/>
      <c r="C2" s="77"/>
      <c r="D2" s="69" t="s">
        <v>58</v>
      </c>
      <c r="E2" s="70"/>
      <c r="F2" s="70"/>
      <c r="G2" s="70"/>
      <c r="H2" s="70"/>
      <c r="I2" s="70"/>
      <c r="J2" s="70"/>
      <c r="K2" s="70"/>
      <c r="L2" s="70"/>
      <c r="M2" s="70"/>
      <c r="N2" s="70"/>
      <c r="O2" s="70"/>
      <c r="P2" s="70"/>
      <c r="Q2" s="70"/>
      <c r="R2" s="70"/>
      <c r="S2" s="70"/>
      <c r="T2" s="70"/>
      <c r="U2" s="70"/>
      <c r="V2" s="70"/>
      <c r="W2" s="70"/>
      <c r="X2" s="71"/>
    </row>
    <row r="3" spans="1:31" s="2" customFormat="1" ht="18" customHeight="1" thickTop="1" thickBot="1" x14ac:dyDescent="0.3">
      <c r="A3" s="83" t="s">
        <v>42</v>
      </c>
      <c r="B3" s="84"/>
      <c r="C3" s="84"/>
      <c r="D3" s="84"/>
      <c r="E3" s="84"/>
      <c r="F3" s="84"/>
      <c r="G3" s="84"/>
      <c r="H3" s="84"/>
      <c r="I3" s="84"/>
      <c r="J3" s="85" t="s">
        <v>100</v>
      </c>
      <c r="K3" s="85"/>
      <c r="L3" s="85"/>
      <c r="M3" s="85"/>
      <c r="N3" s="85"/>
      <c r="O3" s="85"/>
      <c r="P3" s="85"/>
      <c r="Q3" s="85"/>
      <c r="R3" s="85"/>
      <c r="S3" s="85"/>
      <c r="T3" s="85"/>
      <c r="U3" s="85"/>
      <c r="V3" s="85"/>
      <c r="W3" s="85"/>
      <c r="X3" s="86"/>
    </row>
    <row r="4" spans="1:31" s="2" customFormat="1" ht="30.75" customHeight="1" thickTop="1" thickBot="1" x14ac:dyDescent="0.3">
      <c r="A4" s="78" t="s">
        <v>1</v>
      </c>
      <c r="B4" s="78"/>
      <c r="C4" s="78" t="s">
        <v>2</v>
      </c>
      <c r="D4" s="78" t="s">
        <v>4</v>
      </c>
      <c r="E4" s="81" t="s">
        <v>38</v>
      </c>
      <c r="F4" s="81" t="s">
        <v>57</v>
      </c>
      <c r="G4" s="78" t="s">
        <v>5</v>
      </c>
      <c r="H4" s="78"/>
      <c r="I4" s="78"/>
      <c r="J4" s="79" t="s">
        <v>37</v>
      </c>
      <c r="K4" s="79" t="s">
        <v>135</v>
      </c>
      <c r="L4" s="80" t="s">
        <v>136</v>
      </c>
      <c r="M4" s="80"/>
      <c r="N4" s="80"/>
      <c r="O4" s="80"/>
      <c r="P4" s="80"/>
      <c r="Q4" s="80"/>
      <c r="R4" s="80"/>
      <c r="S4" s="80"/>
      <c r="T4" s="80"/>
      <c r="U4" s="80"/>
      <c r="V4" s="80"/>
      <c r="W4" s="80"/>
      <c r="X4" s="80"/>
    </row>
    <row r="5" spans="1:31" s="1" customFormat="1" ht="31.5" customHeight="1" thickTop="1" thickBot="1" x14ac:dyDescent="0.25">
      <c r="A5" s="78"/>
      <c r="B5" s="78"/>
      <c r="C5" s="78"/>
      <c r="D5" s="78"/>
      <c r="E5" s="82"/>
      <c r="F5" s="82"/>
      <c r="G5" s="13" t="s">
        <v>6</v>
      </c>
      <c r="H5" s="14" t="s">
        <v>52</v>
      </c>
      <c r="I5" s="15" t="s">
        <v>53</v>
      </c>
      <c r="J5" s="79"/>
      <c r="K5" s="79"/>
      <c r="L5" s="12" t="s">
        <v>45</v>
      </c>
      <c r="M5" s="12" t="s">
        <v>7</v>
      </c>
      <c r="N5" s="12" t="s">
        <v>8</v>
      </c>
      <c r="O5" s="12" t="s">
        <v>9</v>
      </c>
      <c r="P5" s="12" t="s">
        <v>10</v>
      </c>
      <c r="Q5" s="12" t="s">
        <v>11</v>
      </c>
      <c r="R5" s="12" t="s">
        <v>12</v>
      </c>
      <c r="S5" s="12" t="s">
        <v>13</v>
      </c>
      <c r="T5" s="12" t="s">
        <v>14</v>
      </c>
      <c r="U5" s="12" t="s">
        <v>15</v>
      </c>
      <c r="V5" s="12" t="s">
        <v>16</v>
      </c>
      <c r="W5" s="12" t="s">
        <v>17</v>
      </c>
      <c r="X5" s="12" t="s">
        <v>18</v>
      </c>
      <c r="AE5" s="40"/>
    </row>
    <row r="6" spans="1:31" s="1" customFormat="1" ht="66.75" customHeight="1" thickTop="1" thickBot="1" x14ac:dyDescent="0.25">
      <c r="A6" s="21" t="s">
        <v>39</v>
      </c>
      <c r="B6" s="22" t="s">
        <v>86</v>
      </c>
      <c r="C6" s="20" t="s">
        <v>88</v>
      </c>
      <c r="D6" s="48" t="s">
        <v>113</v>
      </c>
      <c r="E6" s="11" t="s">
        <v>3</v>
      </c>
      <c r="F6" s="25" t="s">
        <v>48</v>
      </c>
      <c r="G6" s="26" t="s">
        <v>95</v>
      </c>
      <c r="H6" s="26" t="s">
        <v>94</v>
      </c>
      <c r="I6" s="26" t="s">
        <v>93</v>
      </c>
      <c r="J6" s="43">
        <v>1.35</v>
      </c>
      <c r="K6" s="43">
        <v>2</v>
      </c>
      <c r="L6" s="30" t="str">
        <f>'01'!$O$17</f>
        <v>-</v>
      </c>
      <c r="M6" s="30" t="str">
        <f>'01'!$C$17</f>
        <v>-</v>
      </c>
      <c r="N6" s="30" t="str">
        <f>'01'!$D$17</f>
        <v>-</v>
      </c>
      <c r="O6" s="30" t="str">
        <f>'01'!$E$17</f>
        <v>-</v>
      </c>
      <c r="P6" s="30" t="str">
        <f>'01'!$F$17</f>
        <v>-</v>
      </c>
      <c r="Q6" s="30" t="str">
        <f>'01'!$G$17</f>
        <v>-</v>
      </c>
      <c r="R6" s="30" t="str">
        <f>'01'!$H$17</f>
        <v>-</v>
      </c>
      <c r="S6" s="30" t="str">
        <f>'01'!$I$17</f>
        <v>-</v>
      </c>
      <c r="T6" s="30" t="str">
        <f>'01'!$J$17</f>
        <v>-</v>
      </c>
      <c r="U6" s="30" t="str">
        <f>'01'!$K$17</f>
        <v>-</v>
      </c>
      <c r="V6" s="30" t="str">
        <f>'01'!$L$17</f>
        <v>-</v>
      </c>
      <c r="W6" s="30" t="str">
        <f>'01'!$M$17</f>
        <v>-</v>
      </c>
      <c r="X6" s="30" t="str">
        <f>'01'!$N$17</f>
        <v>-</v>
      </c>
      <c r="Y6" s="31"/>
      <c r="Z6" s="29"/>
      <c r="AA6" s="29"/>
      <c r="AE6" s="39"/>
    </row>
    <row r="7" spans="1:31" s="1" customFormat="1" ht="72.75" customHeight="1" thickTop="1" thickBot="1" x14ac:dyDescent="0.25">
      <c r="A7" s="21" t="s">
        <v>40</v>
      </c>
      <c r="B7" s="22" t="s">
        <v>102</v>
      </c>
      <c r="C7" s="20" t="s">
        <v>89</v>
      </c>
      <c r="D7" s="48" t="s">
        <v>114</v>
      </c>
      <c r="E7" s="11" t="s">
        <v>3</v>
      </c>
      <c r="F7" s="25" t="s">
        <v>48</v>
      </c>
      <c r="G7" s="26" t="s">
        <v>91</v>
      </c>
      <c r="H7" s="26" t="s">
        <v>92</v>
      </c>
      <c r="I7" s="26" t="s">
        <v>93</v>
      </c>
      <c r="J7" s="43">
        <v>0.89</v>
      </c>
      <c r="K7" s="43">
        <v>4</v>
      </c>
      <c r="L7" s="30" t="str">
        <f>'02'!$O$17</f>
        <v>-</v>
      </c>
      <c r="M7" s="30" t="str">
        <f>'02'!$C$17</f>
        <v>-</v>
      </c>
      <c r="N7" s="30" t="str">
        <f>'02'!$D$17</f>
        <v>-</v>
      </c>
      <c r="O7" s="30" t="str">
        <f>'02'!$E$17</f>
        <v>-</v>
      </c>
      <c r="P7" s="30" t="str">
        <f>'02'!$F$17</f>
        <v>-</v>
      </c>
      <c r="Q7" s="30" t="str">
        <f>'02'!$G$17</f>
        <v>-</v>
      </c>
      <c r="R7" s="30" t="str">
        <f>'02'!$H$17</f>
        <v>-</v>
      </c>
      <c r="S7" s="30" t="str">
        <f>'02'!$I$17</f>
        <v>-</v>
      </c>
      <c r="T7" s="30" t="str">
        <f>'02'!$J$17</f>
        <v>-</v>
      </c>
      <c r="U7" s="30" t="str">
        <f>'02'!$K$17</f>
        <v>-</v>
      </c>
      <c r="V7" s="30" t="str">
        <f>'02'!$L$17</f>
        <v>-</v>
      </c>
      <c r="W7" s="30" t="str">
        <f>'02'!$M$17</f>
        <v>-</v>
      </c>
      <c r="X7" s="30" t="str">
        <f>'02'!$N$17</f>
        <v>-</v>
      </c>
      <c r="Y7" s="31"/>
      <c r="Z7" s="29"/>
      <c r="AA7" s="29"/>
      <c r="AE7" s="39"/>
    </row>
    <row r="8" spans="1:31" s="1" customFormat="1" ht="81" customHeight="1" thickTop="1" thickBot="1" x14ac:dyDescent="0.25">
      <c r="A8" s="21" t="s">
        <v>103</v>
      </c>
      <c r="B8" s="22" t="s">
        <v>107</v>
      </c>
      <c r="C8" s="20" t="s">
        <v>110</v>
      </c>
      <c r="D8" s="48" t="s">
        <v>115</v>
      </c>
      <c r="E8" s="11" t="s">
        <v>3</v>
      </c>
      <c r="F8" s="25" t="s">
        <v>48</v>
      </c>
      <c r="G8" s="26" t="s">
        <v>91</v>
      </c>
      <c r="H8" s="26" t="s">
        <v>92</v>
      </c>
      <c r="I8" s="26" t="s">
        <v>93</v>
      </c>
      <c r="J8" s="43">
        <v>0.89</v>
      </c>
      <c r="K8" s="43">
        <v>4</v>
      </c>
      <c r="L8" s="30" t="str">
        <f>'03'!$O$17</f>
        <v>-</v>
      </c>
      <c r="M8" s="30" t="str">
        <f>'03'!$C$17</f>
        <v>-</v>
      </c>
      <c r="N8" s="30" t="str">
        <f>'03'!$D$17</f>
        <v>-</v>
      </c>
      <c r="O8" s="30" t="str">
        <f>'03'!$E$17</f>
        <v>-</v>
      </c>
      <c r="P8" s="30" t="str">
        <f>'03'!$F$17</f>
        <v>-</v>
      </c>
      <c r="Q8" s="30" t="str">
        <f>'03'!$G$17</f>
        <v>-</v>
      </c>
      <c r="R8" s="30" t="str">
        <f>'03'!$H$17</f>
        <v>-</v>
      </c>
      <c r="S8" s="30" t="str">
        <f>'03'!$I$17</f>
        <v>-</v>
      </c>
      <c r="T8" s="30" t="str">
        <f>'03'!$J$17</f>
        <v>-</v>
      </c>
      <c r="U8" s="30" t="str">
        <f>'03'!$K$17</f>
        <v>-</v>
      </c>
      <c r="V8" s="30" t="str">
        <f>'03'!$L$17</f>
        <v>-</v>
      </c>
      <c r="W8" s="30" t="str">
        <f>'03'!$M$17</f>
        <v>-</v>
      </c>
      <c r="X8" s="30" t="str">
        <f>'03'!$N$17</f>
        <v>-</v>
      </c>
      <c r="Y8" s="31"/>
      <c r="Z8" s="29"/>
      <c r="AA8" s="29"/>
      <c r="AE8" s="39"/>
    </row>
    <row r="9" spans="1:31" s="1" customFormat="1" ht="83.25" customHeight="1" thickTop="1" thickBot="1" x14ac:dyDescent="0.25">
      <c r="A9" s="21" t="s">
        <v>104</v>
      </c>
      <c r="B9" s="22" t="s">
        <v>139</v>
      </c>
      <c r="C9" s="20" t="s">
        <v>156</v>
      </c>
      <c r="D9" s="48" t="s">
        <v>157</v>
      </c>
      <c r="E9" s="11" t="s">
        <v>3</v>
      </c>
      <c r="F9" s="25" t="s">
        <v>48</v>
      </c>
      <c r="G9" s="26" t="s">
        <v>91</v>
      </c>
      <c r="H9" s="26" t="s">
        <v>92</v>
      </c>
      <c r="I9" s="26" t="s">
        <v>93</v>
      </c>
      <c r="J9" s="43">
        <v>0.89</v>
      </c>
      <c r="K9" s="43">
        <v>4</v>
      </c>
      <c r="L9" s="30" t="str">
        <f>'04'!$O$17</f>
        <v>-</v>
      </c>
      <c r="M9" s="30" t="str">
        <f>'04'!$C$17</f>
        <v>-</v>
      </c>
      <c r="N9" s="30" t="str">
        <f>'04'!$D$17</f>
        <v>-</v>
      </c>
      <c r="O9" s="30" t="str">
        <f>'04'!$E$17</f>
        <v>-</v>
      </c>
      <c r="P9" s="30" t="str">
        <f>'04'!$F$17</f>
        <v>-</v>
      </c>
      <c r="Q9" s="30" t="str">
        <f>'04'!$G$17</f>
        <v>-</v>
      </c>
      <c r="R9" s="30" t="str">
        <f>'04'!$H$17</f>
        <v>-</v>
      </c>
      <c r="S9" s="30" t="str">
        <f>'04'!$I$17</f>
        <v>-</v>
      </c>
      <c r="T9" s="30" t="str">
        <f>'04'!$J$17</f>
        <v>-</v>
      </c>
      <c r="U9" s="30" t="str">
        <f>'04'!$K$17</f>
        <v>-</v>
      </c>
      <c r="V9" s="30" t="str">
        <f>'04'!$L$17</f>
        <v>-</v>
      </c>
      <c r="W9" s="30" t="str">
        <f>'04'!$M$17</f>
        <v>-</v>
      </c>
      <c r="X9" s="30" t="str">
        <f>'04'!$N$17</f>
        <v>-</v>
      </c>
      <c r="Y9" s="31"/>
      <c r="Z9" s="29"/>
      <c r="AA9" s="29"/>
      <c r="AE9" s="39"/>
    </row>
    <row r="10" spans="1:31" s="1" customFormat="1" ht="79.5" customHeight="1" thickTop="1" thickBot="1" x14ac:dyDescent="0.25">
      <c r="A10" s="21" t="s">
        <v>105</v>
      </c>
      <c r="B10" s="22" t="s">
        <v>108</v>
      </c>
      <c r="C10" s="20" t="s">
        <v>111</v>
      </c>
      <c r="D10" s="48" t="s">
        <v>116</v>
      </c>
      <c r="E10" s="11" t="s">
        <v>3</v>
      </c>
      <c r="F10" s="25" t="s">
        <v>48</v>
      </c>
      <c r="G10" s="26" t="s">
        <v>91</v>
      </c>
      <c r="H10" s="26" t="s">
        <v>92</v>
      </c>
      <c r="I10" s="26" t="s">
        <v>93</v>
      </c>
      <c r="J10" s="43">
        <v>0.89</v>
      </c>
      <c r="K10" s="43">
        <v>4</v>
      </c>
      <c r="L10" s="30" t="str">
        <f>'05'!$O$17</f>
        <v>-</v>
      </c>
      <c r="M10" s="30" t="str">
        <f>'05'!$C$17</f>
        <v>-</v>
      </c>
      <c r="N10" s="30" t="str">
        <f>'05'!$D$17</f>
        <v>-</v>
      </c>
      <c r="O10" s="30" t="str">
        <f>'05'!$E$17</f>
        <v>-</v>
      </c>
      <c r="P10" s="30" t="str">
        <f>'05'!$F$17</f>
        <v>-</v>
      </c>
      <c r="Q10" s="30" t="str">
        <f>'05'!$G$17</f>
        <v>-</v>
      </c>
      <c r="R10" s="30" t="str">
        <f>'05'!$H$17</f>
        <v>-</v>
      </c>
      <c r="S10" s="30" t="str">
        <f>'05'!$I$17</f>
        <v>-</v>
      </c>
      <c r="T10" s="30" t="str">
        <f>'05'!$J$17</f>
        <v>-</v>
      </c>
      <c r="U10" s="30" t="str">
        <f>'05'!$K$17</f>
        <v>-</v>
      </c>
      <c r="V10" s="30" t="str">
        <f>'05'!$L$17</f>
        <v>-</v>
      </c>
      <c r="W10" s="30" t="str">
        <f>'05'!$M$17</f>
        <v>-</v>
      </c>
      <c r="X10" s="30" t="str">
        <f>'05'!$N$17</f>
        <v>-</v>
      </c>
      <c r="Y10" s="31"/>
      <c r="Z10" s="29"/>
      <c r="AA10" s="29"/>
      <c r="AE10" s="39"/>
    </row>
    <row r="11" spans="1:31" s="1" customFormat="1" ht="93.75" customHeight="1" thickTop="1" thickBot="1" x14ac:dyDescent="0.25">
      <c r="A11" s="21" t="s">
        <v>106</v>
      </c>
      <c r="B11" s="22" t="s">
        <v>109</v>
      </c>
      <c r="C11" s="20" t="s">
        <v>112</v>
      </c>
      <c r="D11" s="48" t="s">
        <v>117</v>
      </c>
      <c r="E11" s="11" t="s">
        <v>3</v>
      </c>
      <c r="F11" s="25" t="s">
        <v>48</v>
      </c>
      <c r="G11" s="26" t="s">
        <v>91</v>
      </c>
      <c r="H11" s="26" t="s">
        <v>92</v>
      </c>
      <c r="I11" s="26" t="s">
        <v>93</v>
      </c>
      <c r="J11" s="43">
        <v>0.89</v>
      </c>
      <c r="K11" s="43">
        <v>4</v>
      </c>
      <c r="L11" s="30" t="str">
        <f>'06'!$O$17</f>
        <v>-</v>
      </c>
      <c r="M11" s="30" t="str">
        <f>'06'!$C$17</f>
        <v>-</v>
      </c>
      <c r="N11" s="30" t="str">
        <f>'06'!$D$17</f>
        <v>-</v>
      </c>
      <c r="O11" s="30" t="str">
        <f>'06'!$E$17</f>
        <v>-</v>
      </c>
      <c r="P11" s="30" t="str">
        <f>'06'!$F$17</f>
        <v>-</v>
      </c>
      <c r="Q11" s="30" t="str">
        <f>'06'!$G$17</f>
        <v>-</v>
      </c>
      <c r="R11" s="30" t="str">
        <f>'06'!$H$17</f>
        <v>-</v>
      </c>
      <c r="S11" s="30" t="str">
        <f>'06'!$I$17</f>
        <v>-</v>
      </c>
      <c r="T11" s="30" t="str">
        <f>'06'!$J$17</f>
        <v>-</v>
      </c>
      <c r="U11" s="30" t="str">
        <f>'06'!$K$17</f>
        <v>-</v>
      </c>
      <c r="V11" s="30" t="str">
        <f>'06'!$L$17</f>
        <v>-</v>
      </c>
      <c r="W11" s="30" t="str">
        <f>'06'!$M$17</f>
        <v>-</v>
      </c>
      <c r="X11" s="30" t="str">
        <f>'06'!$N$17</f>
        <v>-</v>
      </c>
      <c r="Y11" s="31"/>
      <c r="Z11" s="29"/>
      <c r="AA11" s="29"/>
      <c r="AE11" s="39"/>
    </row>
    <row r="12" spans="1:31" ht="18" customHeight="1" thickTop="1" x14ac:dyDescent="0.25">
      <c r="A12" s="65"/>
      <c r="B12" s="65"/>
      <c r="C12" s="65"/>
      <c r="D12" s="65"/>
      <c r="E12" s="65"/>
      <c r="F12" s="65"/>
      <c r="G12" s="65"/>
      <c r="H12" s="65"/>
      <c r="I12" s="65"/>
      <c r="J12" s="65"/>
      <c r="K12" s="65"/>
      <c r="L12" s="65"/>
      <c r="M12" s="65"/>
      <c r="N12" s="65"/>
      <c r="O12" s="65"/>
      <c r="P12" s="65"/>
      <c r="Q12" s="65"/>
      <c r="R12" s="65"/>
      <c r="S12" s="65"/>
      <c r="T12" s="65"/>
      <c r="U12" s="65"/>
      <c r="V12" s="65"/>
      <c r="W12" s="65"/>
      <c r="X12" s="65"/>
    </row>
    <row r="14" spans="1:31" x14ac:dyDescent="0.25">
      <c r="Z14" s="24" t="s">
        <v>59</v>
      </c>
    </row>
    <row r="15" spans="1:31" x14ac:dyDescent="0.25">
      <c r="Z15" s="24" t="s">
        <v>60</v>
      </c>
    </row>
    <row r="16" spans="1:31" x14ac:dyDescent="0.25">
      <c r="C16" s="2"/>
      <c r="Z16" s="24" t="s">
        <v>61</v>
      </c>
    </row>
    <row r="17" spans="3:26" x14ac:dyDescent="0.25">
      <c r="C17" s="2"/>
      <c r="Z17" s="24" t="s">
        <v>62</v>
      </c>
    </row>
    <row r="18" spans="3:26" x14ac:dyDescent="0.25">
      <c r="C18" s="2"/>
      <c r="Z18" s="24" t="s">
        <v>63</v>
      </c>
    </row>
    <row r="19" spans="3:26" x14ac:dyDescent="0.25">
      <c r="C19" s="2"/>
      <c r="Z19" s="24" t="s">
        <v>64</v>
      </c>
    </row>
    <row r="20" spans="3:26" x14ac:dyDescent="0.25">
      <c r="C20" s="2"/>
      <c r="Z20" s="24" t="s">
        <v>65</v>
      </c>
    </row>
    <row r="21" spans="3:26" x14ac:dyDescent="0.25">
      <c r="C21" s="2"/>
      <c r="Z21" s="24" t="s">
        <v>66</v>
      </c>
    </row>
    <row r="22" spans="3:26" x14ac:dyDescent="0.25">
      <c r="Z22" s="24" t="s">
        <v>67</v>
      </c>
    </row>
    <row r="23" spans="3:26" x14ac:dyDescent="0.25">
      <c r="Z23" s="24" t="s">
        <v>68</v>
      </c>
    </row>
    <row r="24" spans="3:26" x14ac:dyDescent="0.25">
      <c r="Z24" s="24" t="s">
        <v>97</v>
      </c>
    </row>
    <row r="25" spans="3:26" s="2" customFormat="1" x14ac:dyDescent="0.25">
      <c r="Z25" s="24" t="s">
        <v>98</v>
      </c>
    </row>
    <row r="26" spans="3:26" s="2" customFormat="1" x14ac:dyDescent="0.25">
      <c r="Z26" s="24" t="s">
        <v>99</v>
      </c>
    </row>
    <row r="27" spans="3:26" s="2" customFormat="1" x14ac:dyDescent="0.25">
      <c r="Z27" s="24" t="s">
        <v>100</v>
      </c>
    </row>
    <row r="28" spans="3:26" x14ac:dyDescent="0.25">
      <c r="Z28" s="24" t="s">
        <v>69</v>
      </c>
    </row>
    <row r="29" spans="3:26" x14ac:dyDescent="0.25">
      <c r="Z29" s="24" t="s">
        <v>70</v>
      </c>
    </row>
    <row r="31" spans="3:26" x14ac:dyDescent="0.25">
      <c r="Z31" s="24" t="s">
        <v>71</v>
      </c>
    </row>
    <row r="32" spans="3:26" x14ac:dyDescent="0.25">
      <c r="Z32" s="24" t="s">
        <v>47</v>
      </c>
    </row>
    <row r="33" spans="26:26" x14ac:dyDescent="0.25">
      <c r="Z33" s="24" t="s">
        <v>48</v>
      </c>
    </row>
    <row r="35" spans="26:26" x14ac:dyDescent="0.25">
      <c r="Z35" s="23" t="s">
        <v>3</v>
      </c>
    </row>
    <row r="36" spans="26:26" x14ac:dyDescent="0.25">
      <c r="Z36" s="23" t="s">
        <v>54</v>
      </c>
    </row>
    <row r="37" spans="26:26" x14ac:dyDescent="0.25">
      <c r="Z37" s="23" t="s">
        <v>44</v>
      </c>
    </row>
    <row r="38" spans="26:26" x14ac:dyDescent="0.25">
      <c r="Z38" s="23" t="s">
        <v>55</v>
      </c>
    </row>
    <row r="39" spans="26:26" x14ac:dyDescent="0.25">
      <c r="Z39" s="23" t="s">
        <v>56</v>
      </c>
    </row>
    <row r="40" spans="26:26" x14ac:dyDescent="0.25">
      <c r="Z40" s="23" t="s">
        <v>43</v>
      </c>
    </row>
  </sheetData>
  <sheetProtection algorithmName="SHA-512" hashValue="2Fmwca4hQWC6YzrQ/HBgilGUeLpMLNRnTKBbDmt+yrtjuikl7vgvAtmkIqsECPvKCUAS53rtKg3ju8r/kszmzA==" saltValue="j4J41iyVvwqVi92yjCE8bA==" spinCount="100000" sheet="1" objects="1" scenarios="1"/>
  <mergeCells count="15">
    <mergeCell ref="A12:X12"/>
    <mergeCell ref="D1:X1"/>
    <mergeCell ref="D2:X2"/>
    <mergeCell ref="A1:C2"/>
    <mergeCell ref="A4:B5"/>
    <mergeCell ref="J4:J5"/>
    <mergeCell ref="K4:K5"/>
    <mergeCell ref="L4:X4"/>
    <mergeCell ref="C4:C5"/>
    <mergeCell ref="D4:D5"/>
    <mergeCell ref="E4:E5"/>
    <mergeCell ref="G4:I4"/>
    <mergeCell ref="A3:I3"/>
    <mergeCell ref="J3:X3"/>
    <mergeCell ref="F4:F5"/>
  </mergeCells>
  <conditionalFormatting sqref="L7:X7">
    <cfRule type="cellIs" dxfId="17" priority="46" operator="between">
      <formula>0</formula>
      <formula>1.99</formula>
    </cfRule>
    <cfRule type="cellIs" dxfId="16" priority="47" operator="between">
      <formula>2</formula>
      <formula>3.5</formula>
    </cfRule>
    <cfRule type="cellIs" dxfId="15" priority="48" operator="between">
      <formula>3.51</formula>
      <formula>1000000000</formula>
    </cfRule>
  </conditionalFormatting>
  <conditionalFormatting sqref="L6:X6">
    <cfRule type="cellIs" dxfId="14" priority="28" operator="lessThan">
      <formula>2</formula>
    </cfRule>
    <cfRule type="cellIs" dxfId="13" priority="29" operator="between">
      <formula>2</formula>
      <formula>3.99</formula>
    </cfRule>
    <cfRule type="cellIs" dxfId="12" priority="30" operator="between">
      <formula>4</formula>
      <formula>1000000000000</formula>
    </cfRule>
  </conditionalFormatting>
  <conditionalFormatting sqref="L8:X8">
    <cfRule type="cellIs" dxfId="11" priority="10" operator="between">
      <formula>0</formula>
      <formula>1.99</formula>
    </cfRule>
    <cfRule type="cellIs" dxfId="10" priority="11" operator="between">
      <formula>2</formula>
      <formula>3.5</formula>
    </cfRule>
    <cfRule type="cellIs" dxfId="9" priority="12" operator="between">
      <formula>3.51</formula>
      <formula>1000000000</formula>
    </cfRule>
  </conditionalFormatting>
  <conditionalFormatting sqref="L9:X9">
    <cfRule type="cellIs" dxfId="8" priority="7" operator="between">
      <formula>0</formula>
      <formula>1.99</formula>
    </cfRule>
    <cfRule type="cellIs" dxfId="7" priority="8" operator="between">
      <formula>2</formula>
      <formula>3.5</formula>
    </cfRule>
    <cfRule type="cellIs" dxfId="6" priority="9" operator="between">
      <formula>3.51</formula>
      <formula>1000000000</formula>
    </cfRule>
  </conditionalFormatting>
  <conditionalFormatting sqref="L10:X10">
    <cfRule type="cellIs" dxfId="5" priority="4" operator="between">
      <formula>0</formula>
      <formula>1.99</formula>
    </cfRule>
    <cfRule type="cellIs" dxfId="4" priority="5" operator="between">
      <formula>2</formula>
      <formula>3.5</formula>
    </cfRule>
    <cfRule type="cellIs" dxfId="3" priority="6" operator="between">
      <formula>3.51</formula>
      <formula>1000000000</formula>
    </cfRule>
  </conditionalFormatting>
  <conditionalFormatting sqref="L11:X11">
    <cfRule type="cellIs" dxfId="2" priority="1" operator="between">
      <formula>0</formula>
      <formula>1.99</formula>
    </cfRule>
    <cfRule type="cellIs" dxfId="1" priority="2" operator="between">
      <formula>2</formula>
      <formula>3.5</formula>
    </cfRule>
    <cfRule type="cellIs" dxfId="0" priority="3" operator="between">
      <formula>3.51</formula>
      <formula>1000000000</formula>
    </cfRule>
  </conditionalFormatting>
  <dataValidations count="3">
    <dataValidation type="list" allowBlank="1" showInputMessage="1" showErrorMessage="1" sqref="J3:X3" xr:uid="{00000000-0002-0000-0000-000000000000}">
      <formula1>$Z$14:$Z$29</formula1>
    </dataValidation>
    <dataValidation type="list" allowBlank="1" showInputMessage="1" showErrorMessage="1" sqref="E6:E11" xr:uid="{00000000-0002-0000-0000-000001000000}">
      <formula1>$Z$35:$Z$40</formula1>
    </dataValidation>
    <dataValidation type="list" allowBlank="1" showInputMessage="1" showErrorMessage="1" sqref="F6:F11" xr:uid="{00000000-0002-0000-0000-000002000000}">
      <formula1>$Z$31:$Z$33</formula1>
    </dataValidation>
  </dataValidations>
  <pageMargins left="0.17" right="0.17" top="0.19685039370078741" bottom="0.19685039370078741" header="0.31496062992125984" footer="0.11811023622047245"/>
  <pageSetup scale="75" orientation="landscape" horizontalDpi="4294967294" verticalDpi="4294967294" r:id="rId1"/>
  <headerFooter>
    <oddFooter>&amp;R&amp;8Diseñado por: Wilson Andrade González</oddFooter>
  </headerFooter>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1</xdr:col>
                <xdr:colOff>800100</xdr:colOff>
                <xdr:row>0</xdr:row>
                <xdr:rowOff>57150</xdr:rowOff>
              </from>
              <to>
                <xdr:col>2</xdr:col>
                <xdr:colOff>495300</xdr:colOff>
                <xdr:row>1</xdr:row>
                <xdr:rowOff>114300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1"/>
  <sheetViews>
    <sheetView topLeftCell="A10" zoomScaleNormal="100" zoomScaleSheetLayoutView="72" workbookViewId="0">
      <selection activeCell="C22" sqref="C22"/>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8" width="11.42578125"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4" ht="20.25" customHeight="1" x14ac:dyDescent="0.25">
      <c r="A1" s="91"/>
      <c r="B1" s="92"/>
      <c r="C1" s="93"/>
      <c r="D1" s="97" t="s">
        <v>19</v>
      </c>
      <c r="E1" s="97"/>
      <c r="F1" s="97"/>
      <c r="G1" s="97"/>
      <c r="H1" s="97"/>
      <c r="I1" s="97"/>
      <c r="J1" s="97"/>
      <c r="K1" s="97"/>
      <c r="L1" s="97"/>
      <c r="M1" s="97"/>
      <c r="N1" s="97"/>
      <c r="O1" s="98"/>
    </row>
    <row r="2" spans="1:24" ht="15.75" customHeight="1" thickBot="1" x14ac:dyDescent="0.3">
      <c r="A2" s="94"/>
      <c r="B2" s="95"/>
      <c r="C2" s="96"/>
      <c r="D2" s="99" t="s">
        <v>58</v>
      </c>
      <c r="E2" s="99"/>
      <c r="F2" s="99"/>
      <c r="G2" s="99"/>
      <c r="H2" s="99"/>
      <c r="I2" s="99"/>
      <c r="J2" s="99"/>
      <c r="K2" s="99"/>
      <c r="L2" s="99"/>
      <c r="M2" s="99"/>
      <c r="N2" s="99"/>
      <c r="O2" s="100"/>
    </row>
    <row r="3" spans="1:24" ht="13.5" customHeight="1" x14ac:dyDescent="0.25">
      <c r="A3" s="101" t="s">
        <v>0</v>
      </c>
      <c r="B3" s="102"/>
      <c r="C3" s="102"/>
      <c r="D3" s="102"/>
      <c r="E3" s="102"/>
      <c r="F3" s="102" t="str">
        <f>'SET-GF Cartera'!J3</f>
        <v>GESTIÓN FINANCIERA -CARTERA</v>
      </c>
      <c r="G3" s="102"/>
      <c r="H3" s="102"/>
      <c r="I3" s="102"/>
      <c r="J3" s="102"/>
      <c r="K3" s="102"/>
      <c r="L3" s="102"/>
      <c r="M3" s="102"/>
      <c r="N3" s="102"/>
      <c r="O3" s="103"/>
    </row>
    <row r="4" spans="1:24" ht="15.75" customHeight="1" x14ac:dyDescent="0.25">
      <c r="A4" s="87" t="s">
        <v>1</v>
      </c>
      <c r="B4" s="88"/>
      <c r="C4" s="88"/>
      <c r="D4" s="88"/>
      <c r="E4" s="88"/>
      <c r="F4" s="89" t="str">
        <f>'SET-GF Cartera'!$B6</f>
        <v>Rotación de Cartera (Vta. Bienes)</v>
      </c>
      <c r="G4" s="89"/>
      <c r="H4" s="89"/>
      <c r="I4" s="89"/>
      <c r="J4" s="89"/>
      <c r="K4" s="89"/>
      <c r="L4" s="89"/>
      <c r="M4" s="89"/>
      <c r="N4" s="89"/>
      <c r="O4" s="90"/>
    </row>
    <row r="5" spans="1:24" ht="15.75" customHeight="1" x14ac:dyDescent="0.25">
      <c r="A5" s="87" t="s">
        <v>46</v>
      </c>
      <c r="B5" s="88"/>
      <c r="C5" s="88"/>
      <c r="D5" s="88"/>
      <c r="E5" s="88"/>
      <c r="F5" s="104" t="str">
        <f>'SET-GF Cartera'!F6</f>
        <v>Efectividad</v>
      </c>
      <c r="G5" s="105"/>
      <c r="H5" s="105"/>
      <c r="I5" s="105"/>
      <c r="J5" s="105"/>
      <c r="K5" s="105"/>
      <c r="L5" s="105"/>
      <c r="M5" s="105"/>
      <c r="N5" s="105"/>
      <c r="O5" s="106"/>
    </row>
    <row r="6" spans="1:24" ht="17.25" customHeight="1" thickBot="1" x14ac:dyDescent="0.3">
      <c r="A6" s="107" t="s">
        <v>20</v>
      </c>
      <c r="B6" s="108"/>
      <c r="C6" s="108"/>
      <c r="D6" s="108"/>
      <c r="E6" s="108"/>
      <c r="F6" s="10" t="s">
        <v>85</v>
      </c>
      <c r="G6" s="109" t="str">
        <f>'SET-GF Cartera'!A6</f>
        <v>IN01</v>
      </c>
      <c r="H6" s="109"/>
      <c r="I6" s="109"/>
      <c r="J6" s="109"/>
      <c r="K6" s="109"/>
      <c r="L6" s="109"/>
      <c r="M6" s="109"/>
      <c r="N6" s="109"/>
      <c r="O6" s="110"/>
    </row>
    <row r="7" spans="1:24" ht="12.75" customHeight="1" x14ac:dyDescent="0.25">
      <c r="A7" s="111" t="s">
        <v>21</v>
      </c>
      <c r="B7" s="112"/>
      <c r="C7" s="112"/>
      <c r="D7" s="112"/>
      <c r="E7" s="115" t="s">
        <v>22</v>
      </c>
      <c r="F7" s="115" t="s">
        <v>23</v>
      </c>
      <c r="G7" s="115"/>
      <c r="H7" s="115" t="s">
        <v>24</v>
      </c>
      <c r="I7" s="115" t="s">
        <v>25</v>
      </c>
      <c r="J7" s="115" t="s">
        <v>26</v>
      </c>
      <c r="K7" s="115"/>
      <c r="L7" s="119" t="s">
        <v>27</v>
      </c>
      <c r="M7" s="119"/>
      <c r="N7" s="119"/>
      <c r="O7" s="120"/>
    </row>
    <row r="8" spans="1:24" ht="46.5" customHeight="1" x14ac:dyDescent="0.25">
      <c r="A8" s="113"/>
      <c r="B8" s="114"/>
      <c r="C8" s="114"/>
      <c r="D8" s="114"/>
      <c r="E8" s="116"/>
      <c r="F8" s="116"/>
      <c r="G8" s="116"/>
      <c r="H8" s="116"/>
      <c r="I8" s="116"/>
      <c r="J8" s="116"/>
      <c r="K8" s="116"/>
      <c r="L8" s="114" t="s">
        <v>28</v>
      </c>
      <c r="M8" s="114"/>
      <c r="N8" s="114" t="s">
        <v>29</v>
      </c>
      <c r="O8" s="121"/>
    </row>
    <row r="9" spans="1:24" ht="57.75" customHeight="1" thickBot="1" x14ac:dyDescent="0.3">
      <c r="A9" s="122" t="str">
        <f>'SET-GF Cartera'!$C6</f>
        <v>Establecer el número de veces que las C x C  por ventas de bienes giran en promedio en un período de tiempo, generalmente un año, con el fin de ajustar en lo posible el ciclo haciendolo mas dinámico.</v>
      </c>
      <c r="B9" s="123"/>
      <c r="C9" s="123"/>
      <c r="D9" s="123"/>
      <c r="E9" s="8" t="s">
        <v>87</v>
      </c>
      <c r="F9" s="123" t="str">
        <f>'SET-GF Cartera'!$D6</f>
        <v>Ventas a crédito de mercancías del periódo / Cuentas por cobrar promedio de mercancías</v>
      </c>
      <c r="G9" s="123"/>
      <c r="H9" s="18">
        <f>$O16</f>
        <v>2</v>
      </c>
      <c r="I9" s="16" t="str">
        <f>'SET-GF Cartera'!$E6</f>
        <v>Mensual</v>
      </c>
      <c r="J9" s="124" t="s">
        <v>82</v>
      </c>
      <c r="K9" s="125"/>
      <c r="L9" s="125"/>
      <c r="M9" s="125"/>
      <c r="N9" s="125"/>
      <c r="O9" s="126"/>
    </row>
    <row r="10" spans="1:24" ht="13.5" customHeight="1" x14ac:dyDescent="0.25">
      <c r="A10" s="127" t="s">
        <v>36</v>
      </c>
      <c r="B10" s="128"/>
      <c r="C10" s="128"/>
      <c r="D10" s="128"/>
      <c r="E10" s="128"/>
      <c r="F10" s="128"/>
      <c r="G10" s="128"/>
      <c r="H10" s="128"/>
      <c r="I10" s="128"/>
      <c r="J10" s="128"/>
      <c r="K10" s="128"/>
      <c r="L10" s="128"/>
      <c r="M10" s="128"/>
      <c r="N10" s="128"/>
      <c r="O10" s="129"/>
    </row>
    <row r="11" spans="1:24" ht="18.75" customHeight="1" thickBot="1" x14ac:dyDescent="0.3">
      <c r="A11" s="130"/>
      <c r="B11" s="131"/>
      <c r="C11" s="131"/>
      <c r="D11" s="131"/>
      <c r="E11" s="131"/>
      <c r="F11" s="131"/>
      <c r="G11" s="131"/>
      <c r="H11" s="131"/>
      <c r="I11" s="131"/>
      <c r="J11" s="131"/>
      <c r="K11" s="131"/>
      <c r="L11" s="131"/>
      <c r="M11" s="131"/>
      <c r="N11" s="131"/>
      <c r="O11" s="132"/>
    </row>
    <row r="12" spans="1:24" ht="15" customHeight="1" thickBot="1" x14ac:dyDescent="0.3">
      <c r="A12" s="133" t="s">
        <v>30</v>
      </c>
      <c r="B12" s="134"/>
      <c r="C12" s="134"/>
      <c r="D12" s="134"/>
      <c r="E12" s="134"/>
      <c r="F12" s="134"/>
      <c r="G12" s="134"/>
      <c r="H12" s="134"/>
      <c r="I12" s="134"/>
      <c r="J12" s="134"/>
      <c r="K12" s="134"/>
      <c r="L12" s="134"/>
      <c r="M12" s="134"/>
      <c r="N12" s="134"/>
      <c r="O12" s="135"/>
      <c r="V12" s="6"/>
      <c r="W12" s="17"/>
      <c r="X12" s="17"/>
    </row>
    <row r="13" spans="1:24" ht="16.5" customHeight="1" x14ac:dyDescent="0.25">
      <c r="A13" s="136" t="s">
        <v>138</v>
      </c>
      <c r="B13" s="137"/>
      <c r="C13" s="137"/>
      <c r="D13" s="137"/>
      <c r="E13" s="137"/>
      <c r="F13" s="137"/>
      <c r="G13" s="137"/>
      <c r="H13" s="137"/>
      <c r="I13" s="137"/>
      <c r="J13" s="137"/>
      <c r="K13" s="137"/>
      <c r="L13" s="137"/>
      <c r="M13" s="137"/>
      <c r="N13" s="137"/>
      <c r="O13" s="138"/>
      <c r="V13" s="6"/>
      <c r="W13" s="7"/>
      <c r="X13" s="7"/>
    </row>
    <row r="14" spans="1:24" ht="16.5" customHeight="1" x14ac:dyDescent="0.25">
      <c r="A14" s="139" t="s">
        <v>31</v>
      </c>
      <c r="B14" s="140"/>
      <c r="C14" s="55" t="s">
        <v>7</v>
      </c>
      <c r="D14" s="55" t="s">
        <v>8</v>
      </c>
      <c r="E14" s="55" t="s">
        <v>9</v>
      </c>
      <c r="F14" s="55" t="s">
        <v>10</v>
      </c>
      <c r="G14" s="55" t="s">
        <v>11</v>
      </c>
      <c r="H14" s="55" t="s">
        <v>12</v>
      </c>
      <c r="I14" s="55" t="s">
        <v>13</v>
      </c>
      <c r="J14" s="55" t="s">
        <v>14</v>
      </c>
      <c r="K14" s="55" t="s">
        <v>15</v>
      </c>
      <c r="L14" s="55" t="s">
        <v>16</v>
      </c>
      <c r="M14" s="55" t="s">
        <v>17</v>
      </c>
      <c r="N14" s="55" t="s">
        <v>18</v>
      </c>
      <c r="O14" s="5" t="s">
        <v>32</v>
      </c>
      <c r="V14" s="6"/>
      <c r="W14" s="7"/>
      <c r="X14" s="7"/>
    </row>
    <row r="15" spans="1:24" ht="16.5" customHeight="1" x14ac:dyDescent="0.25">
      <c r="A15" s="117" t="s">
        <v>37</v>
      </c>
      <c r="B15" s="118"/>
      <c r="C15" s="44">
        <f t="shared" ref="C15:N15" si="0">$O$15</f>
        <v>1.35</v>
      </c>
      <c r="D15" s="44">
        <f t="shared" si="0"/>
        <v>1.35</v>
      </c>
      <c r="E15" s="44">
        <f t="shared" si="0"/>
        <v>1.35</v>
      </c>
      <c r="F15" s="44">
        <f t="shared" si="0"/>
        <v>1.35</v>
      </c>
      <c r="G15" s="44">
        <f t="shared" si="0"/>
        <v>1.35</v>
      </c>
      <c r="H15" s="44">
        <f t="shared" si="0"/>
        <v>1.35</v>
      </c>
      <c r="I15" s="44">
        <f t="shared" si="0"/>
        <v>1.35</v>
      </c>
      <c r="J15" s="44">
        <f t="shared" si="0"/>
        <v>1.35</v>
      </c>
      <c r="K15" s="44">
        <f t="shared" si="0"/>
        <v>1.35</v>
      </c>
      <c r="L15" s="44">
        <f t="shared" si="0"/>
        <v>1.35</v>
      </c>
      <c r="M15" s="44">
        <f t="shared" si="0"/>
        <v>1.35</v>
      </c>
      <c r="N15" s="44">
        <f t="shared" si="0"/>
        <v>1.35</v>
      </c>
      <c r="O15" s="46">
        <f>'SET-GF Cartera'!J6</f>
        <v>1.35</v>
      </c>
      <c r="V15" s="6"/>
      <c r="W15" s="7"/>
      <c r="X15" s="7"/>
    </row>
    <row r="16" spans="1:24" ht="17.25" customHeight="1" x14ac:dyDescent="0.25">
      <c r="A16" s="117" t="s">
        <v>137</v>
      </c>
      <c r="B16" s="118"/>
      <c r="C16" s="44">
        <f t="shared" ref="C16:N16" si="1">$O$16</f>
        <v>2</v>
      </c>
      <c r="D16" s="44">
        <f t="shared" si="1"/>
        <v>2</v>
      </c>
      <c r="E16" s="44">
        <f t="shared" si="1"/>
        <v>2</v>
      </c>
      <c r="F16" s="44">
        <f t="shared" si="1"/>
        <v>2</v>
      </c>
      <c r="G16" s="44">
        <f t="shared" si="1"/>
        <v>2</v>
      </c>
      <c r="H16" s="44">
        <f t="shared" si="1"/>
        <v>2</v>
      </c>
      <c r="I16" s="44">
        <f t="shared" si="1"/>
        <v>2</v>
      </c>
      <c r="J16" s="44">
        <f t="shared" si="1"/>
        <v>2</v>
      </c>
      <c r="K16" s="44">
        <f t="shared" si="1"/>
        <v>2</v>
      </c>
      <c r="L16" s="44">
        <f t="shared" si="1"/>
        <v>2</v>
      </c>
      <c r="M16" s="44">
        <f t="shared" si="1"/>
        <v>2</v>
      </c>
      <c r="N16" s="44">
        <f t="shared" si="1"/>
        <v>2</v>
      </c>
      <c r="O16" s="47">
        <f>'SET-GF Cartera'!K6</f>
        <v>2</v>
      </c>
      <c r="V16" s="6"/>
      <c r="W16" s="7"/>
      <c r="X16" s="7"/>
    </row>
    <row r="17" spans="1:24" ht="17.25" customHeight="1" x14ac:dyDescent="0.25">
      <c r="A17" s="148" t="s">
        <v>101</v>
      </c>
      <c r="B17" s="149"/>
      <c r="C17" s="27" t="str">
        <f>IF((C19),C18/C20,"-")</f>
        <v>-</v>
      </c>
      <c r="D17" s="27" t="str">
        <f t="shared" ref="D17:O17" si="2">IF((D19),D18/D20,"-")</f>
        <v>-</v>
      </c>
      <c r="E17" s="27" t="str">
        <f t="shared" si="2"/>
        <v>-</v>
      </c>
      <c r="F17" s="27" t="str">
        <f t="shared" si="2"/>
        <v>-</v>
      </c>
      <c r="G17" s="27" t="str">
        <f t="shared" si="2"/>
        <v>-</v>
      </c>
      <c r="H17" s="27" t="str">
        <f t="shared" si="2"/>
        <v>-</v>
      </c>
      <c r="I17" s="27" t="str">
        <f t="shared" si="2"/>
        <v>-</v>
      </c>
      <c r="J17" s="27" t="str">
        <f t="shared" si="2"/>
        <v>-</v>
      </c>
      <c r="K17" s="27" t="str">
        <f t="shared" si="2"/>
        <v>-</v>
      </c>
      <c r="L17" s="27" t="str">
        <f t="shared" si="2"/>
        <v>-</v>
      </c>
      <c r="M17" s="27" t="str">
        <f t="shared" si="2"/>
        <v>-</v>
      </c>
      <c r="N17" s="27" t="str">
        <f t="shared" si="2"/>
        <v>-</v>
      </c>
      <c r="O17" s="28" t="str">
        <f t="shared" si="2"/>
        <v>-</v>
      </c>
      <c r="V17" s="6"/>
      <c r="W17" s="7"/>
      <c r="X17" s="7"/>
    </row>
    <row r="18" spans="1:24" ht="23.25" customHeight="1" x14ac:dyDescent="0.25">
      <c r="A18" s="150" t="s">
        <v>35</v>
      </c>
      <c r="B18" s="51" t="s">
        <v>118</v>
      </c>
      <c r="C18" s="52">
        <f>C19</f>
        <v>0</v>
      </c>
      <c r="D18" s="52">
        <f>C18+D19</f>
        <v>0</v>
      </c>
      <c r="E18" s="52">
        <f t="shared" ref="E18:N18" si="3">D18+E19</f>
        <v>0</v>
      </c>
      <c r="F18" s="52">
        <f t="shared" si="3"/>
        <v>0</v>
      </c>
      <c r="G18" s="52">
        <f t="shared" si="3"/>
        <v>0</v>
      </c>
      <c r="H18" s="52">
        <f t="shared" si="3"/>
        <v>0</v>
      </c>
      <c r="I18" s="52">
        <f t="shared" si="3"/>
        <v>0</v>
      </c>
      <c r="J18" s="52">
        <f t="shared" si="3"/>
        <v>0</v>
      </c>
      <c r="K18" s="52">
        <f t="shared" si="3"/>
        <v>0</v>
      </c>
      <c r="L18" s="52">
        <f t="shared" si="3"/>
        <v>0</v>
      </c>
      <c r="M18" s="52">
        <f t="shared" si="3"/>
        <v>0</v>
      </c>
      <c r="N18" s="52">
        <f t="shared" si="3"/>
        <v>0</v>
      </c>
      <c r="O18" s="50">
        <f>SUM(C19:N19)</f>
        <v>0</v>
      </c>
      <c r="V18" s="6"/>
      <c r="W18" s="7"/>
      <c r="X18" s="7"/>
    </row>
    <row r="19" spans="1:24" ht="21" customHeight="1" x14ac:dyDescent="0.25">
      <c r="A19" s="150"/>
      <c r="B19" s="19" t="s">
        <v>119</v>
      </c>
      <c r="C19" s="4"/>
      <c r="D19" s="4"/>
      <c r="E19" s="4"/>
      <c r="F19" s="4"/>
      <c r="G19" s="4"/>
      <c r="H19" s="4"/>
      <c r="I19" s="4"/>
      <c r="J19" s="4"/>
      <c r="K19" s="4"/>
      <c r="L19" s="4"/>
      <c r="M19" s="4"/>
      <c r="N19" s="4"/>
      <c r="O19" s="50">
        <f>SUM(C20:N20)</f>
        <v>0</v>
      </c>
      <c r="V19" s="6"/>
      <c r="W19" s="7"/>
      <c r="X19" s="7"/>
    </row>
    <row r="20" spans="1:24" ht="21" customHeight="1" x14ac:dyDescent="0.25">
      <c r="A20" s="150"/>
      <c r="B20" s="51" t="s">
        <v>120</v>
      </c>
      <c r="C20" s="52">
        <f>($C$21+C22)/2</f>
        <v>0</v>
      </c>
      <c r="D20" s="54" t="str">
        <f>IF((D22),($C$21+D22)/2,"-")</f>
        <v>-</v>
      </c>
      <c r="E20" s="54" t="str">
        <f t="shared" ref="E20:N20" si="4">IF((E22),($C$21+E22)/2,"-")</f>
        <v>-</v>
      </c>
      <c r="F20" s="54" t="str">
        <f t="shared" si="4"/>
        <v>-</v>
      </c>
      <c r="G20" s="54" t="str">
        <f t="shared" si="4"/>
        <v>-</v>
      </c>
      <c r="H20" s="54" t="str">
        <f t="shared" si="4"/>
        <v>-</v>
      </c>
      <c r="I20" s="54" t="str">
        <f t="shared" si="4"/>
        <v>-</v>
      </c>
      <c r="J20" s="54" t="str">
        <f t="shared" si="4"/>
        <v>-</v>
      </c>
      <c r="K20" s="54" t="str">
        <f t="shared" si="4"/>
        <v>-</v>
      </c>
      <c r="L20" s="54" t="str">
        <f t="shared" si="4"/>
        <v>-</v>
      </c>
      <c r="M20" s="54" t="str">
        <f t="shared" si="4"/>
        <v>-</v>
      </c>
      <c r="N20" s="54" t="str">
        <f t="shared" si="4"/>
        <v>-</v>
      </c>
      <c r="O20" s="62">
        <f>AVERAGE(C20:N20)</f>
        <v>0</v>
      </c>
      <c r="V20" s="6"/>
      <c r="W20" s="7"/>
      <c r="X20" s="7"/>
    </row>
    <row r="21" spans="1:24" ht="23.25" customHeight="1" x14ac:dyDescent="0.25">
      <c r="A21" s="150"/>
      <c r="B21" s="19" t="s">
        <v>121</v>
      </c>
      <c r="C21" s="4"/>
      <c r="D21" s="52">
        <f t="shared" ref="D21:O21" si="5">C22</f>
        <v>0</v>
      </c>
      <c r="E21" s="52">
        <f t="shared" si="5"/>
        <v>0</v>
      </c>
      <c r="F21" s="52">
        <f t="shared" si="5"/>
        <v>0</v>
      </c>
      <c r="G21" s="52">
        <f t="shared" si="5"/>
        <v>0</v>
      </c>
      <c r="H21" s="52">
        <f t="shared" si="5"/>
        <v>0</v>
      </c>
      <c r="I21" s="52">
        <f t="shared" si="5"/>
        <v>0</v>
      </c>
      <c r="J21" s="52">
        <f t="shared" si="5"/>
        <v>0</v>
      </c>
      <c r="K21" s="52">
        <f t="shared" si="5"/>
        <v>0</v>
      </c>
      <c r="L21" s="52">
        <f t="shared" si="5"/>
        <v>0</v>
      </c>
      <c r="M21" s="52">
        <f t="shared" si="5"/>
        <v>0</v>
      </c>
      <c r="N21" s="52">
        <f t="shared" si="5"/>
        <v>0</v>
      </c>
      <c r="O21" s="9">
        <f t="shared" si="5"/>
        <v>0</v>
      </c>
      <c r="V21" s="6"/>
      <c r="W21" s="7"/>
      <c r="X21" s="7"/>
    </row>
    <row r="22" spans="1:24" ht="23.25" customHeight="1" x14ac:dyDescent="0.25">
      <c r="A22" s="150"/>
      <c r="B22" s="19" t="s">
        <v>122</v>
      </c>
      <c r="C22" s="4"/>
      <c r="D22" s="4"/>
      <c r="E22" s="4"/>
      <c r="F22" s="4"/>
      <c r="G22" s="4"/>
      <c r="H22" s="4"/>
      <c r="I22" s="4"/>
      <c r="J22" s="4"/>
      <c r="K22" s="4"/>
      <c r="L22" s="4"/>
      <c r="M22" s="4"/>
      <c r="N22" s="4"/>
      <c r="O22" s="9"/>
      <c r="V22" s="6"/>
      <c r="W22" s="7"/>
      <c r="X22" s="7"/>
    </row>
    <row r="23" spans="1:24" ht="21" customHeight="1" thickBot="1" x14ac:dyDescent="0.3">
      <c r="A23" s="151"/>
      <c r="B23" s="53" t="s">
        <v>123</v>
      </c>
      <c r="C23" s="63" t="e">
        <f>IF((C17),(360/C17),"-")</f>
        <v>#VALUE!</v>
      </c>
      <c r="D23" s="63" t="e">
        <f t="shared" ref="D23:O23" si="6">IF((D17),(360/D17),"-")</f>
        <v>#VALUE!</v>
      </c>
      <c r="E23" s="63" t="e">
        <f t="shared" si="6"/>
        <v>#VALUE!</v>
      </c>
      <c r="F23" s="63" t="e">
        <f t="shared" si="6"/>
        <v>#VALUE!</v>
      </c>
      <c r="G23" s="63" t="e">
        <f t="shared" si="6"/>
        <v>#VALUE!</v>
      </c>
      <c r="H23" s="63" t="e">
        <f t="shared" si="6"/>
        <v>#VALUE!</v>
      </c>
      <c r="I23" s="63" t="e">
        <f t="shared" si="6"/>
        <v>#VALUE!</v>
      </c>
      <c r="J23" s="63" t="e">
        <f t="shared" si="6"/>
        <v>#VALUE!</v>
      </c>
      <c r="K23" s="63" t="e">
        <f t="shared" si="6"/>
        <v>#VALUE!</v>
      </c>
      <c r="L23" s="63" t="e">
        <f t="shared" si="6"/>
        <v>#VALUE!</v>
      </c>
      <c r="M23" s="63" t="e">
        <f t="shared" si="6"/>
        <v>#VALUE!</v>
      </c>
      <c r="N23" s="63" t="e">
        <f t="shared" si="6"/>
        <v>#VALUE!</v>
      </c>
      <c r="O23" s="64" t="e">
        <f t="shared" si="6"/>
        <v>#VALUE!</v>
      </c>
      <c r="V23" s="6"/>
      <c r="W23" s="7"/>
      <c r="X23" s="7"/>
    </row>
    <row r="24" spans="1:24" ht="14.25" customHeight="1" thickBot="1" x14ac:dyDescent="0.3">
      <c r="A24" s="152" t="s">
        <v>33</v>
      </c>
      <c r="B24" s="153"/>
      <c r="C24" s="154"/>
      <c r="D24" s="157" t="str">
        <f>'SET-GF Cartera'!$G6</f>
        <v>Mayor igual 4 veces</v>
      </c>
      <c r="E24" s="158"/>
      <c r="F24" s="158"/>
      <c r="G24" s="159"/>
      <c r="H24" s="157" t="str">
        <f>'SET-GF Cartera'!$H6</f>
        <v>Entre 2 y 3,9 veces</v>
      </c>
      <c r="I24" s="158"/>
      <c r="J24" s="158"/>
      <c r="K24" s="159"/>
      <c r="L24" s="157" t="str">
        <f>'SET-GF Cartera'!$I6</f>
        <v>Menor de 2 veces</v>
      </c>
      <c r="M24" s="160"/>
      <c r="N24" s="160"/>
      <c r="O24" s="161"/>
      <c r="V24" s="6"/>
      <c r="W24" s="7"/>
      <c r="X24" s="7"/>
    </row>
    <row r="25" spans="1:24" ht="33" customHeight="1" thickBot="1" x14ac:dyDescent="0.3">
      <c r="A25" s="155"/>
      <c r="B25" s="156"/>
      <c r="C25" s="156"/>
      <c r="D25" s="162" t="s">
        <v>6</v>
      </c>
      <c r="E25" s="162"/>
      <c r="F25" s="162"/>
      <c r="G25" s="162"/>
      <c r="H25" s="163" t="s">
        <v>52</v>
      </c>
      <c r="I25" s="163"/>
      <c r="J25" s="163"/>
      <c r="K25" s="163"/>
      <c r="L25" s="164" t="s">
        <v>53</v>
      </c>
      <c r="M25" s="164"/>
      <c r="N25" s="164"/>
      <c r="O25" s="165"/>
      <c r="V25" s="6"/>
      <c r="W25" s="7"/>
      <c r="X25" s="7"/>
    </row>
    <row r="26" spans="1:24" ht="15.75" customHeight="1" thickBot="1" x14ac:dyDescent="0.3">
      <c r="A26" s="166" t="s">
        <v>34</v>
      </c>
      <c r="B26" s="167"/>
      <c r="C26" s="167"/>
      <c r="D26" s="167"/>
      <c r="E26" s="167"/>
      <c r="F26" s="167"/>
      <c r="G26" s="167"/>
      <c r="H26" s="167"/>
      <c r="I26" s="167"/>
      <c r="J26" s="167"/>
      <c r="K26" s="167"/>
      <c r="L26" s="167"/>
      <c r="M26" s="167"/>
      <c r="N26" s="167"/>
      <c r="O26" s="168"/>
      <c r="V26" s="6"/>
      <c r="W26" s="7"/>
      <c r="X26" s="7"/>
    </row>
    <row r="27" spans="1:24" ht="264.75" customHeight="1" thickBot="1" x14ac:dyDescent="0.3">
      <c r="A27" s="145"/>
      <c r="B27" s="146"/>
      <c r="C27" s="146"/>
      <c r="D27" s="146"/>
      <c r="E27" s="146"/>
      <c r="F27" s="146"/>
      <c r="G27" s="146"/>
      <c r="H27" s="146"/>
      <c r="I27" s="146"/>
      <c r="J27" s="146"/>
      <c r="K27" s="146"/>
      <c r="L27" s="146"/>
      <c r="M27" s="146"/>
      <c r="N27" s="146"/>
      <c r="O27" s="147"/>
      <c r="V27" s="6"/>
    </row>
    <row r="28" spans="1:24" ht="15" customHeight="1" x14ac:dyDescent="0.25">
      <c r="A28" s="169" t="s">
        <v>49</v>
      </c>
      <c r="B28" s="170"/>
      <c r="C28" s="170"/>
      <c r="D28" s="170"/>
      <c r="E28" s="170"/>
      <c r="F28" s="170"/>
      <c r="G28" s="170"/>
      <c r="H28" s="170"/>
      <c r="I28" s="170"/>
      <c r="J28" s="170"/>
      <c r="K28" s="170"/>
      <c r="L28" s="170"/>
      <c r="M28" s="170"/>
      <c r="N28" s="171" t="s">
        <v>51</v>
      </c>
      <c r="O28" s="172"/>
    </row>
    <row r="29" spans="1:24" ht="16.5" customHeight="1" x14ac:dyDescent="0.25">
      <c r="A29" s="141"/>
      <c r="B29" s="142"/>
      <c r="C29" s="142"/>
      <c r="D29" s="142"/>
      <c r="E29" s="142"/>
      <c r="F29" s="142"/>
      <c r="G29" s="142"/>
      <c r="H29" s="142"/>
      <c r="I29" s="142"/>
      <c r="J29" s="142"/>
      <c r="K29" s="142"/>
      <c r="L29" s="142"/>
      <c r="M29" s="142"/>
      <c r="N29" s="143">
        <v>43101</v>
      </c>
      <c r="O29" s="144"/>
    </row>
    <row r="30" spans="1:24" ht="16.5" customHeight="1" x14ac:dyDescent="0.25">
      <c r="A30" s="141"/>
      <c r="B30" s="142"/>
      <c r="C30" s="142"/>
      <c r="D30" s="142"/>
      <c r="E30" s="142"/>
      <c r="F30" s="142"/>
      <c r="G30" s="142"/>
      <c r="H30" s="142"/>
      <c r="I30" s="142"/>
      <c r="J30" s="142"/>
      <c r="K30" s="142"/>
      <c r="L30" s="142"/>
      <c r="M30" s="142"/>
      <c r="N30" s="143">
        <v>43132</v>
      </c>
      <c r="O30" s="144"/>
    </row>
    <row r="31" spans="1:24" ht="16.5" customHeight="1" x14ac:dyDescent="0.25">
      <c r="A31" s="141"/>
      <c r="B31" s="142"/>
      <c r="C31" s="142"/>
      <c r="D31" s="142"/>
      <c r="E31" s="142"/>
      <c r="F31" s="142"/>
      <c r="G31" s="142"/>
      <c r="H31" s="142"/>
      <c r="I31" s="142"/>
      <c r="J31" s="142"/>
      <c r="K31" s="142"/>
      <c r="L31" s="142"/>
      <c r="M31" s="142"/>
      <c r="N31" s="143">
        <v>43160</v>
      </c>
      <c r="O31" s="144"/>
    </row>
    <row r="32" spans="1:24" ht="16.5" customHeight="1" x14ac:dyDescent="0.25">
      <c r="A32" s="141"/>
      <c r="B32" s="142"/>
      <c r="C32" s="142"/>
      <c r="D32" s="142"/>
      <c r="E32" s="142"/>
      <c r="F32" s="142"/>
      <c r="G32" s="142"/>
      <c r="H32" s="142"/>
      <c r="I32" s="142"/>
      <c r="J32" s="142"/>
      <c r="K32" s="142"/>
      <c r="L32" s="142"/>
      <c r="M32" s="142"/>
      <c r="N32" s="143">
        <v>43191</v>
      </c>
      <c r="O32" s="144"/>
    </row>
    <row r="33" spans="1:17" ht="16.5" customHeight="1" x14ac:dyDescent="0.25">
      <c r="A33" s="141"/>
      <c r="B33" s="142"/>
      <c r="C33" s="142"/>
      <c r="D33" s="142"/>
      <c r="E33" s="142"/>
      <c r="F33" s="142"/>
      <c r="G33" s="142"/>
      <c r="H33" s="142"/>
      <c r="I33" s="142"/>
      <c r="J33" s="142"/>
      <c r="K33" s="142"/>
      <c r="L33" s="142"/>
      <c r="M33" s="142"/>
      <c r="N33" s="143">
        <v>43221</v>
      </c>
      <c r="O33" s="144"/>
    </row>
    <row r="34" spans="1:17" ht="16.5" customHeight="1" x14ac:dyDescent="0.25">
      <c r="A34" s="141"/>
      <c r="B34" s="142"/>
      <c r="C34" s="142"/>
      <c r="D34" s="142"/>
      <c r="E34" s="142"/>
      <c r="F34" s="142"/>
      <c r="G34" s="142"/>
      <c r="H34" s="142"/>
      <c r="I34" s="142"/>
      <c r="J34" s="142"/>
      <c r="K34" s="142"/>
      <c r="L34" s="142"/>
      <c r="M34" s="142"/>
      <c r="N34" s="143">
        <v>43252</v>
      </c>
      <c r="O34" s="144"/>
    </row>
    <row r="35" spans="1:17" ht="17.25" customHeight="1" x14ac:dyDescent="0.25">
      <c r="A35" s="141"/>
      <c r="B35" s="142"/>
      <c r="C35" s="142"/>
      <c r="D35" s="142"/>
      <c r="E35" s="142"/>
      <c r="F35" s="142"/>
      <c r="G35" s="142"/>
      <c r="H35" s="142"/>
      <c r="I35" s="142"/>
      <c r="J35" s="142"/>
      <c r="K35" s="142"/>
      <c r="L35" s="142"/>
      <c r="M35" s="142"/>
      <c r="N35" s="143">
        <v>43282</v>
      </c>
      <c r="O35" s="144"/>
    </row>
    <row r="36" spans="1:17" ht="16.5" customHeight="1" x14ac:dyDescent="0.25">
      <c r="A36" s="141"/>
      <c r="B36" s="142"/>
      <c r="C36" s="142"/>
      <c r="D36" s="142"/>
      <c r="E36" s="142"/>
      <c r="F36" s="142"/>
      <c r="G36" s="142"/>
      <c r="H36" s="142"/>
      <c r="I36" s="142"/>
      <c r="J36" s="142"/>
      <c r="K36" s="142"/>
      <c r="L36" s="142"/>
      <c r="M36" s="142"/>
      <c r="N36" s="143">
        <v>43313</v>
      </c>
      <c r="O36" s="144"/>
    </row>
    <row r="37" spans="1:17" ht="16.5" customHeight="1" x14ac:dyDescent="0.25">
      <c r="A37" s="141"/>
      <c r="B37" s="142"/>
      <c r="C37" s="142"/>
      <c r="D37" s="142"/>
      <c r="E37" s="142"/>
      <c r="F37" s="142"/>
      <c r="G37" s="142"/>
      <c r="H37" s="142"/>
      <c r="I37" s="142"/>
      <c r="J37" s="142"/>
      <c r="K37" s="142"/>
      <c r="L37" s="142"/>
      <c r="M37" s="142"/>
      <c r="N37" s="143">
        <v>43344</v>
      </c>
      <c r="O37" s="144"/>
    </row>
    <row r="38" spans="1:17" ht="16.5" customHeight="1" x14ac:dyDescent="0.25">
      <c r="A38" s="141"/>
      <c r="B38" s="142"/>
      <c r="C38" s="142"/>
      <c r="D38" s="142"/>
      <c r="E38" s="142"/>
      <c r="F38" s="142"/>
      <c r="G38" s="142"/>
      <c r="H38" s="142"/>
      <c r="I38" s="142"/>
      <c r="J38" s="142"/>
      <c r="K38" s="142"/>
      <c r="L38" s="142"/>
      <c r="M38" s="142"/>
      <c r="N38" s="143">
        <v>43374</v>
      </c>
      <c r="O38" s="144"/>
    </row>
    <row r="39" spans="1:17" ht="16.5" customHeight="1" x14ac:dyDescent="0.25">
      <c r="A39" s="141"/>
      <c r="B39" s="142"/>
      <c r="C39" s="142"/>
      <c r="D39" s="142"/>
      <c r="E39" s="142"/>
      <c r="F39" s="142"/>
      <c r="G39" s="142"/>
      <c r="H39" s="142"/>
      <c r="I39" s="142"/>
      <c r="J39" s="142"/>
      <c r="K39" s="142"/>
      <c r="L39" s="142"/>
      <c r="M39" s="142"/>
      <c r="N39" s="143">
        <v>43405</v>
      </c>
      <c r="O39" s="144"/>
    </row>
    <row r="40" spans="1:17" ht="16.5" customHeight="1" thickBot="1" x14ac:dyDescent="0.3">
      <c r="A40" s="141"/>
      <c r="B40" s="142"/>
      <c r="C40" s="142"/>
      <c r="D40" s="142"/>
      <c r="E40" s="142"/>
      <c r="F40" s="142"/>
      <c r="G40" s="142"/>
      <c r="H40" s="142"/>
      <c r="I40" s="142"/>
      <c r="J40" s="142"/>
      <c r="K40" s="142"/>
      <c r="L40" s="142"/>
      <c r="M40" s="142"/>
      <c r="N40" s="143">
        <v>43435</v>
      </c>
      <c r="O40" s="144"/>
    </row>
    <row r="41" spans="1:17" ht="25.5" customHeight="1" x14ac:dyDescent="0.25">
      <c r="A41" s="169" t="s">
        <v>50</v>
      </c>
      <c r="B41" s="170"/>
      <c r="C41" s="170"/>
      <c r="D41" s="170"/>
      <c r="E41" s="170"/>
      <c r="F41" s="170"/>
      <c r="G41" s="170"/>
      <c r="H41" s="170"/>
      <c r="I41" s="170"/>
      <c r="J41" s="170"/>
      <c r="K41" s="170"/>
      <c r="L41" s="170"/>
      <c r="M41" s="170"/>
      <c r="N41" s="171" t="s">
        <v>51</v>
      </c>
      <c r="O41" s="172"/>
    </row>
    <row r="42" spans="1:17" ht="15" x14ac:dyDescent="0.25">
      <c r="A42" s="141"/>
      <c r="B42" s="142"/>
      <c r="C42" s="142"/>
      <c r="D42" s="142"/>
      <c r="E42" s="142"/>
      <c r="F42" s="142"/>
      <c r="G42" s="142"/>
      <c r="H42" s="142"/>
      <c r="I42" s="142"/>
      <c r="J42" s="142"/>
      <c r="K42" s="142"/>
      <c r="L42" s="142"/>
      <c r="M42" s="142"/>
      <c r="N42" s="174"/>
      <c r="O42" s="175"/>
    </row>
    <row r="43" spans="1:17" ht="15.75" thickBot="1" x14ac:dyDescent="0.3">
      <c r="A43" s="176"/>
      <c r="B43" s="177"/>
      <c r="C43" s="177"/>
      <c r="D43" s="177"/>
      <c r="E43" s="177"/>
      <c r="F43" s="177"/>
      <c r="G43" s="177"/>
      <c r="H43" s="177"/>
      <c r="I43" s="177"/>
      <c r="J43" s="177"/>
      <c r="K43" s="177"/>
      <c r="L43" s="177"/>
      <c r="M43" s="177"/>
      <c r="N43" s="177"/>
      <c r="O43" s="178"/>
    </row>
    <row r="44" spans="1:17" ht="5.25" customHeight="1" x14ac:dyDescent="0.25">
      <c r="A44" s="173"/>
      <c r="B44" s="173"/>
      <c r="C44" s="173"/>
      <c r="D44" s="173"/>
      <c r="E44" s="173"/>
      <c r="F44" s="173"/>
      <c r="G44" s="173"/>
      <c r="H44" s="173"/>
      <c r="I44" s="173"/>
      <c r="J44" s="173"/>
      <c r="K44" s="173"/>
      <c r="L44" s="173"/>
      <c r="M44" s="173"/>
      <c r="N44" s="173"/>
      <c r="O44" s="173"/>
    </row>
    <row r="46" spans="1:17" ht="14.25" x14ac:dyDescent="0.2">
      <c r="Q46" s="24" t="s">
        <v>72</v>
      </c>
    </row>
    <row r="47" spans="1:17" ht="14.25" x14ac:dyDescent="0.2">
      <c r="Q47" s="24" t="s">
        <v>73</v>
      </c>
    </row>
    <row r="48" spans="1:17" ht="14.25" x14ac:dyDescent="0.2">
      <c r="Q48" s="24" t="s">
        <v>74</v>
      </c>
    </row>
    <row r="49" spans="17:17" ht="14.25" x14ac:dyDescent="0.2">
      <c r="Q49" s="24" t="s">
        <v>75</v>
      </c>
    </row>
    <row r="50" spans="17:17" ht="14.25" x14ac:dyDescent="0.2">
      <c r="Q50" s="24" t="s">
        <v>76</v>
      </c>
    </row>
    <row r="51" spans="17:17" ht="14.25" x14ac:dyDescent="0.2">
      <c r="Q51" s="24" t="s">
        <v>77</v>
      </c>
    </row>
    <row r="52" spans="17:17" ht="14.25" x14ac:dyDescent="0.2">
      <c r="Q52" s="24" t="s">
        <v>78</v>
      </c>
    </row>
    <row r="53" spans="17:17" ht="14.25" x14ac:dyDescent="0.2">
      <c r="Q53" s="24" t="s">
        <v>79</v>
      </c>
    </row>
    <row r="54" spans="17:17" ht="14.25" x14ac:dyDescent="0.2">
      <c r="Q54" s="24" t="s">
        <v>80</v>
      </c>
    </row>
    <row r="55" spans="17:17" ht="14.25" x14ac:dyDescent="0.2">
      <c r="Q55" s="24" t="s">
        <v>81</v>
      </c>
    </row>
    <row r="56" spans="17:17" ht="14.25" x14ac:dyDescent="0.2">
      <c r="Q56" s="24" t="s">
        <v>82</v>
      </c>
    </row>
    <row r="57" spans="17:17" ht="14.25" x14ac:dyDescent="0.2">
      <c r="Q57" s="24" t="s">
        <v>83</v>
      </c>
    </row>
    <row r="58" spans="17:17" ht="14.25" x14ac:dyDescent="0.2">
      <c r="Q58" s="24" t="s">
        <v>84</v>
      </c>
    </row>
    <row r="60" spans="17:17" x14ac:dyDescent="0.25">
      <c r="Q60" s="32">
        <v>1.35</v>
      </c>
    </row>
    <row r="61" spans="17:17" x14ac:dyDescent="0.25">
      <c r="Q61" s="32">
        <v>2</v>
      </c>
    </row>
  </sheetData>
  <sheetProtection algorithmName="SHA-512" hashValue="vgUTHOFPYpbJ4k9GS+kSPmxCnKHD0jcMUjQsVz02zzx0+cl+fp3MHzdnm3GkU/H9zJ24pDjrANmxB4b8AaFC8g==" saltValue="rr/WKTrpEIuyjcgjK4V3Fw==" spinCount="100000" sheet="1" objects="1" scenarios="1"/>
  <mergeCells count="74">
    <mergeCell ref="A38:M38"/>
    <mergeCell ref="N38:O38"/>
    <mergeCell ref="A39:M39"/>
    <mergeCell ref="N39:O39"/>
    <mergeCell ref="A40:M40"/>
    <mergeCell ref="N40:O40"/>
    <mergeCell ref="A35:M35"/>
    <mergeCell ref="N35:O35"/>
    <mergeCell ref="A36:M36"/>
    <mergeCell ref="N36:O36"/>
    <mergeCell ref="A37:M37"/>
    <mergeCell ref="N37:O37"/>
    <mergeCell ref="A44:O44"/>
    <mergeCell ref="A41:M41"/>
    <mergeCell ref="N41:O41"/>
    <mergeCell ref="A42:M42"/>
    <mergeCell ref="N42:O42"/>
    <mergeCell ref="A43:M43"/>
    <mergeCell ref="N43:O43"/>
    <mergeCell ref="A32:M32"/>
    <mergeCell ref="N32:O32"/>
    <mergeCell ref="A33:M33"/>
    <mergeCell ref="N33:O33"/>
    <mergeCell ref="A28:M28"/>
    <mergeCell ref="N28:O28"/>
    <mergeCell ref="A29:M29"/>
    <mergeCell ref="N29:O29"/>
    <mergeCell ref="A30:M30"/>
    <mergeCell ref="N30:O30"/>
    <mergeCell ref="A34:M34"/>
    <mergeCell ref="N34:O34"/>
    <mergeCell ref="A27:O27"/>
    <mergeCell ref="A16:B16"/>
    <mergeCell ref="A17:B17"/>
    <mergeCell ref="A18:A23"/>
    <mergeCell ref="A24:C25"/>
    <mergeCell ref="D24:G24"/>
    <mergeCell ref="H24:K24"/>
    <mergeCell ref="L24:O24"/>
    <mergeCell ref="D25:G25"/>
    <mergeCell ref="H25:K25"/>
    <mergeCell ref="L25:O25"/>
    <mergeCell ref="A26:O26"/>
    <mergeCell ref="A31:M31"/>
    <mergeCell ref="N31:O31"/>
    <mergeCell ref="A15:B15"/>
    <mergeCell ref="L7:O7"/>
    <mergeCell ref="L8:M8"/>
    <mergeCell ref="N8:O8"/>
    <mergeCell ref="A9:D9"/>
    <mergeCell ref="F9:G9"/>
    <mergeCell ref="J9:O9"/>
    <mergeCell ref="A10:O10"/>
    <mergeCell ref="A11:O11"/>
    <mergeCell ref="A12:O12"/>
    <mergeCell ref="A13:O13"/>
    <mergeCell ref="A14:B14"/>
    <mergeCell ref="A5:E5"/>
    <mergeCell ref="F5:O5"/>
    <mergeCell ref="A6:E6"/>
    <mergeCell ref="G6:O6"/>
    <mergeCell ref="A7:D8"/>
    <mergeCell ref="E7:E8"/>
    <mergeCell ref="F7:G8"/>
    <mergeCell ref="H7:H8"/>
    <mergeCell ref="I7:I8"/>
    <mergeCell ref="J7:K8"/>
    <mergeCell ref="A4:E4"/>
    <mergeCell ref="F4:O4"/>
    <mergeCell ref="A1:C2"/>
    <mergeCell ref="D1:O1"/>
    <mergeCell ref="D2:O2"/>
    <mergeCell ref="A3:E3"/>
    <mergeCell ref="F3:O3"/>
  </mergeCells>
  <dataValidations disablePrompts="1" count="1">
    <dataValidation type="list" allowBlank="1" showInputMessage="1" showErrorMessage="1" sqref="J9:O9" xr:uid="{00000000-0002-0000-0100-000000000000}">
      <formula1>$Q$46:$Q$58</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10241"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10241"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61"/>
  <sheetViews>
    <sheetView topLeftCell="A10" zoomScaleNormal="100" zoomScaleSheetLayoutView="72" workbookViewId="0">
      <selection activeCell="S24" sqref="S24"/>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8" width="11.42578125" style="3" hidden="1" customWidth="1"/>
    <col min="19" max="19" width="8" style="3" customWidth="1"/>
    <col min="20" max="21" width="7.140625" style="3" customWidth="1"/>
    <col min="22" max="22" width="6.7109375" style="3" customWidth="1"/>
    <col min="23" max="23" width="7.42578125" style="3" customWidth="1"/>
    <col min="24" max="25" width="7.85546875" style="3" customWidth="1"/>
    <col min="26" max="28" width="7.7109375" style="3" customWidth="1"/>
    <col min="29" max="29" width="18" style="3" bestFit="1" customWidth="1"/>
    <col min="30" max="30" width="8.85546875" style="3" customWidth="1"/>
    <col min="31" max="31" width="8.140625" style="3" customWidth="1"/>
    <col min="32"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9" ht="20.25" customHeight="1" x14ac:dyDescent="0.25">
      <c r="A1" s="91"/>
      <c r="B1" s="92"/>
      <c r="C1" s="93"/>
      <c r="D1" s="97" t="s">
        <v>19</v>
      </c>
      <c r="E1" s="97"/>
      <c r="F1" s="97"/>
      <c r="G1" s="97"/>
      <c r="H1" s="97"/>
      <c r="I1" s="97"/>
      <c r="J1" s="97"/>
      <c r="K1" s="97"/>
      <c r="L1" s="97"/>
      <c r="M1" s="97"/>
      <c r="N1" s="97"/>
      <c r="O1" s="98"/>
    </row>
    <row r="2" spans="1:29" ht="15.75" customHeight="1" thickBot="1" x14ac:dyDescent="0.3">
      <c r="A2" s="94"/>
      <c r="B2" s="95"/>
      <c r="C2" s="96"/>
      <c r="D2" s="99" t="s">
        <v>58</v>
      </c>
      <c r="E2" s="99"/>
      <c r="F2" s="99"/>
      <c r="G2" s="99"/>
      <c r="H2" s="99"/>
      <c r="I2" s="99"/>
      <c r="J2" s="99"/>
      <c r="K2" s="99"/>
      <c r="L2" s="99"/>
      <c r="M2" s="99"/>
      <c r="N2" s="99"/>
      <c r="O2" s="100"/>
    </row>
    <row r="3" spans="1:29" ht="13.5" customHeight="1" x14ac:dyDescent="0.25">
      <c r="A3" s="101" t="s">
        <v>0</v>
      </c>
      <c r="B3" s="102"/>
      <c r="C3" s="102"/>
      <c r="D3" s="102"/>
      <c r="E3" s="102"/>
      <c r="F3" s="102" t="str">
        <f>'SET-GF Cartera'!J3</f>
        <v>GESTIÓN FINANCIERA -CARTERA</v>
      </c>
      <c r="G3" s="102"/>
      <c r="H3" s="102"/>
      <c r="I3" s="102"/>
      <c r="J3" s="102"/>
      <c r="K3" s="102"/>
      <c r="L3" s="102"/>
      <c r="M3" s="102"/>
      <c r="N3" s="102"/>
      <c r="O3" s="103"/>
    </row>
    <row r="4" spans="1:29" ht="15.75" customHeight="1" x14ac:dyDescent="0.25">
      <c r="A4" s="87" t="s">
        <v>1</v>
      </c>
      <c r="B4" s="88"/>
      <c r="C4" s="88"/>
      <c r="D4" s="88"/>
      <c r="E4" s="88"/>
      <c r="F4" s="89" t="str">
        <f>'SET-GF Cartera'!$B7</f>
        <v>Rotación de Cartera (Vta. Servicios Públicos - Global)</v>
      </c>
      <c r="G4" s="89"/>
      <c r="H4" s="89"/>
      <c r="I4" s="89"/>
      <c r="J4" s="89"/>
      <c r="K4" s="89"/>
      <c r="L4" s="89"/>
      <c r="M4" s="89"/>
      <c r="N4" s="89"/>
      <c r="O4" s="90"/>
    </row>
    <row r="5" spans="1:29" ht="15.75" customHeight="1" x14ac:dyDescent="0.25">
      <c r="A5" s="87" t="s">
        <v>46</v>
      </c>
      <c r="B5" s="88"/>
      <c r="C5" s="88"/>
      <c r="D5" s="88"/>
      <c r="E5" s="88"/>
      <c r="F5" s="104" t="str">
        <f>'SET-GF Cartera'!F7</f>
        <v>Efectividad</v>
      </c>
      <c r="G5" s="105"/>
      <c r="H5" s="105"/>
      <c r="I5" s="105"/>
      <c r="J5" s="105"/>
      <c r="K5" s="105"/>
      <c r="L5" s="105"/>
      <c r="M5" s="105"/>
      <c r="N5" s="105"/>
      <c r="O5" s="106"/>
    </row>
    <row r="6" spans="1:29" ht="17.25" customHeight="1" thickBot="1" x14ac:dyDescent="0.3">
      <c r="A6" s="107" t="s">
        <v>20</v>
      </c>
      <c r="B6" s="108"/>
      <c r="C6" s="108"/>
      <c r="D6" s="108"/>
      <c r="E6" s="108"/>
      <c r="F6" s="10" t="s">
        <v>85</v>
      </c>
      <c r="G6" s="109" t="str">
        <f>'SET-GF Cartera'!A7</f>
        <v>IN02</v>
      </c>
      <c r="H6" s="109"/>
      <c r="I6" s="109"/>
      <c r="J6" s="109"/>
      <c r="K6" s="109"/>
      <c r="L6" s="109"/>
      <c r="M6" s="109"/>
      <c r="N6" s="109"/>
      <c r="O6" s="110"/>
    </row>
    <row r="7" spans="1:29" ht="12.75" customHeight="1" x14ac:dyDescent="0.25">
      <c r="A7" s="111" t="s">
        <v>21</v>
      </c>
      <c r="B7" s="112"/>
      <c r="C7" s="112"/>
      <c r="D7" s="112"/>
      <c r="E7" s="115" t="s">
        <v>22</v>
      </c>
      <c r="F7" s="115" t="s">
        <v>23</v>
      </c>
      <c r="G7" s="115"/>
      <c r="H7" s="115" t="s">
        <v>24</v>
      </c>
      <c r="I7" s="115" t="s">
        <v>25</v>
      </c>
      <c r="J7" s="115" t="s">
        <v>26</v>
      </c>
      <c r="K7" s="115"/>
      <c r="L7" s="119" t="s">
        <v>27</v>
      </c>
      <c r="M7" s="119"/>
      <c r="N7" s="119"/>
      <c r="O7" s="120"/>
    </row>
    <row r="8" spans="1:29" ht="46.5" customHeight="1" x14ac:dyDescent="0.25">
      <c r="A8" s="113"/>
      <c r="B8" s="114"/>
      <c r="C8" s="114"/>
      <c r="D8" s="114"/>
      <c r="E8" s="116"/>
      <c r="F8" s="116"/>
      <c r="G8" s="116"/>
      <c r="H8" s="116"/>
      <c r="I8" s="116"/>
      <c r="J8" s="116"/>
      <c r="K8" s="116"/>
      <c r="L8" s="114" t="s">
        <v>28</v>
      </c>
      <c r="M8" s="114"/>
      <c r="N8" s="114" t="s">
        <v>29</v>
      </c>
      <c r="O8" s="121"/>
    </row>
    <row r="9" spans="1:29" ht="45" customHeight="1" thickBot="1" x14ac:dyDescent="0.3">
      <c r="A9" s="122" t="str">
        <f>'SET-GF Cartera'!$C7</f>
        <v>Establecer el número de veces que las C x C  por ventas de servicios públicos giran en promedio en un período de tiempo, generalmente un año, con el fin de ajustar en lo posible el ciclo haciendolo mas dinámico.</v>
      </c>
      <c r="B9" s="123"/>
      <c r="C9" s="123"/>
      <c r="D9" s="123"/>
      <c r="E9" s="8" t="s">
        <v>90</v>
      </c>
      <c r="F9" s="123" t="str">
        <f>'SET-GF Cartera'!$D7</f>
        <v>Facturación servicios públicos globales del periódo / Cuentas por cobrar promedio de servicios públicos globales</v>
      </c>
      <c r="G9" s="123"/>
      <c r="H9" s="33">
        <f>$O16</f>
        <v>2</v>
      </c>
      <c r="I9" s="16" t="str">
        <f>'SET-GF Cartera'!$E7</f>
        <v>Mensual</v>
      </c>
      <c r="J9" s="124" t="s">
        <v>82</v>
      </c>
      <c r="K9" s="125"/>
      <c r="L9" s="125"/>
      <c r="M9" s="125"/>
      <c r="N9" s="125"/>
      <c r="O9" s="126"/>
    </row>
    <row r="10" spans="1:29" ht="13.5" customHeight="1" x14ac:dyDescent="0.25">
      <c r="A10" s="127" t="s">
        <v>36</v>
      </c>
      <c r="B10" s="128"/>
      <c r="C10" s="128"/>
      <c r="D10" s="128"/>
      <c r="E10" s="128"/>
      <c r="F10" s="128"/>
      <c r="G10" s="128"/>
      <c r="H10" s="128"/>
      <c r="I10" s="128"/>
      <c r="J10" s="128"/>
      <c r="K10" s="128"/>
      <c r="L10" s="128"/>
      <c r="M10" s="128"/>
      <c r="N10" s="128"/>
      <c r="O10" s="129"/>
    </row>
    <row r="11" spans="1:29" ht="18.75" customHeight="1" thickBot="1" x14ac:dyDescent="0.3">
      <c r="A11" s="130"/>
      <c r="B11" s="131"/>
      <c r="C11" s="131"/>
      <c r="D11" s="131"/>
      <c r="E11" s="131"/>
      <c r="F11" s="131"/>
      <c r="G11" s="131"/>
      <c r="H11" s="131"/>
      <c r="I11" s="131"/>
      <c r="J11" s="131"/>
      <c r="K11" s="131"/>
      <c r="L11" s="131"/>
      <c r="M11" s="131"/>
      <c r="N11" s="131"/>
      <c r="O11" s="132"/>
    </row>
    <row r="12" spans="1:29" ht="15" customHeight="1" thickBot="1" x14ac:dyDescent="0.3">
      <c r="A12" s="133" t="s">
        <v>30</v>
      </c>
      <c r="B12" s="134"/>
      <c r="C12" s="134"/>
      <c r="D12" s="134"/>
      <c r="E12" s="134"/>
      <c r="F12" s="134"/>
      <c r="G12" s="134"/>
      <c r="H12" s="134"/>
      <c r="I12" s="134"/>
      <c r="J12" s="134"/>
      <c r="K12" s="134"/>
      <c r="L12" s="134"/>
      <c r="M12" s="134"/>
      <c r="N12" s="134"/>
      <c r="O12" s="135"/>
      <c r="V12" s="6"/>
      <c r="W12" s="17"/>
      <c r="X12" s="17"/>
    </row>
    <row r="13" spans="1:29" ht="16.5" customHeight="1" x14ac:dyDescent="0.25">
      <c r="A13" s="136" t="s">
        <v>138</v>
      </c>
      <c r="B13" s="137"/>
      <c r="C13" s="137"/>
      <c r="D13" s="137"/>
      <c r="E13" s="137"/>
      <c r="F13" s="137"/>
      <c r="G13" s="137"/>
      <c r="H13" s="137"/>
      <c r="I13" s="137"/>
      <c r="J13" s="137"/>
      <c r="K13" s="137"/>
      <c r="L13" s="137"/>
      <c r="M13" s="137"/>
      <c r="N13" s="137"/>
      <c r="O13" s="138"/>
      <c r="V13" s="6"/>
      <c r="W13" s="7"/>
      <c r="X13" s="7"/>
      <c r="AC13" s="41"/>
    </row>
    <row r="14" spans="1:29" ht="16.5" customHeight="1" x14ac:dyDescent="0.25">
      <c r="A14" s="139" t="s">
        <v>31</v>
      </c>
      <c r="B14" s="140"/>
      <c r="C14" s="55" t="s">
        <v>7</v>
      </c>
      <c r="D14" s="55" t="s">
        <v>8</v>
      </c>
      <c r="E14" s="55" t="s">
        <v>9</v>
      </c>
      <c r="F14" s="55" t="s">
        <v>10</v>
      </c>
      <c r="G14" s="55" t="s">
        <v>11</v>
      </c>
      <c r="H14" s="55" t="s">
        <v>12</v>
      </c>
      <c r="I14" s="55" t="s">
        <v>13</v>
      </c>
      <c r="J14" s="55" t="s">
        <v>14</v>
      </c>
      <c r="K14" s="55" t="s">
        <v>15</v>
      </c>
      <c r="L14" s="55" t="s">
        <v>16</v>
      </c>
      <c r="M14" s="55" t="s">
        <v>17</v>
      </c>
      <c r="N14" s="55" t="s">
        <v>18</v>
      </c>
      <c r="O14" s="5" t="s">
        <v>32</v>
      </c>
      <c r="V14" s="6"/>
      <c r="W14" s="7"/>
      <c r="X14" s="7"/>
      <c r="AC14" s="41"/>
    </row>
    <row r="15" spans="1:29" ht="16.5" customHeight="1" x14ac:dyDescent="0.25">
      <c r="A15" s="117" t="s">
        <v>37</v>
      </c>
      <c r="B15" s="118"/>
      <c r="C15" s="44">
        <f t="shared" ref="C15:N15" si="0">$O$15</f>
        <v>1.35</v>
      </c>
      <c r="D15" s="44">
        <f t="shared" si="0"/>
        <v>1.35</v>
      </c>
      <c r="E15" s="44">
        <f t="shared" si="0"/>
        <v>1.35</v>
      </c>
      <c r="F15" s="44">
        <f t="shared" si="0"/>
        <v>1.35</v>
      </c>
      <c r="G15" s="44">
        <f t="shared" si="0"/>
        <v>1.35</v>
      </c>
      <c r="H15" s="44">
        <f t="shared" si="0"/>
        <v>1.35</v>
      </c>
      <c r="I15" s="44">
        <f t="shared" si="0"/>
        <v>1.35</v>
      </c>
      <c r="J15" s="44">
        <f t="shared" si="0"/>
        <v>1.35</v>
      </c>
      <c r="K15" s="44">
        <f t="shared" si="0"/>
        <v>1.35</v>
      </c>
      <c r="L15" s="44">
        <f t="shared" si="0"/>
        <v>1.35</v>
      </c>
      <c r="M15" s="44">
        <f t="shared" si="0"/>
        <v>1.35</v>
      </c>
      <c r="N15" s="44">
        <f t="shared" si="0"/>
        <v>1.35</v>
      </c>
      <c r="O15" s="46">
        <f>'SET-GF Cartera'!J6</f>
        <v>1.35</v>
      </c>
      <c r="V15" s="6"/>
      <c r="W15" s="7"/>
      <c r="X15" s="7"/>
      <c r="AC15" s="41"/>
    </row>
    <row r="16" spans="1:29" ht="17.25" customHeight="1" x14ac:dyDescent="0.25">
      <c r="A16" s="117" t="s">
        <v>137</v>
      </c>
      <c r="B16" s="118"/>
      <c r="C16" s="44">
        <f t="shared" ref="C16:N16" si="1">$O$16</f>
        <v>2</v>
      </c>
      <c r="D16" s="44">
        <f t="shared" si="1"/>
        <v>2</v>
      </c>
      <c r="E16" s="44">
        <f t="shared" si="1"/>
        <v>2</v>
      </c>
      <c r="F16" s="44">
        <f t="shared" si="1"/>
        <v>2</v>
      </c>
      <c r="G16" s="44">
        <f t="shared" si="1"/>
        <v>2</v>
      </c>
      <c r="H16" s="44">
        <f t="shared" si="1"/>
        <v>2</v>
      </c>
      <c r="I16" s="44">
        <f t="shared" si="1"/>
        <v>2</v>
      </c>
      <c r="J16" s="44">
        <f t="shared" si="1"/>
        <v>2</v>
      </c>
      <c r="K16" s="44">
        <f t="shared" si="1"/>
        <v>2</v>
      </c>
      <c r="L16" s="44">
        <f t="shared" si="1"/>
        <v>2</v>
      </c>
      <c r="M16" s="44">
        <f t="shared" si="1"/>
        <v>2</v>
      </c>
      <c r="N16" s="44">
        <f t="shared" si="1"/>
        <v>2</v>
      </c>
      <c r="O16" s="47">
        <f>'SET-GF Cartera'!K6</f>
        <v>2</v>
      </c>
      <c r="V16" s="6"/>
      <c r="W16" s="7"/>
      <c r="X16" s="7"/>
      <c r="AC16" s="41"/>
    </row>
    <row r="17" spans="1:32" ht="17.25" customHeight="1" x14ac:dyDescent="0.25">
      <c r="A17" s="148" t="s">
        <v>101</v>
      </c>
      <c r="B17" s="149"/>
      <c r="C17" s="27" t="str">
        <f>IF((C19),C18/C20,"-")</f>
        <v>-</v>
      </c>
      <c r="D17" s="27" t="str">
        <f t="shared" ref="D17:O17" si="2">IF((D19),D18/D20,"-")</f>
        <v>-</v>
      </c>
      <c r="E17" s="27" t="str">
        <f t="shared" si="2"/>
        <v>-</v>
      </c>
      <c r="F17" s="27" t="str">
        <f t="shared" si="2"/>
        <v>-</v>
      </c>
      <c r="G17" s="27" t="str">
        <f t="shared" si="2"/>
        <v>-</v>
      </c>
      <c r="H17" s="27" t="str">
        <f t="shared" si="2"/>
        <v>-</v>
      </c>
      <c r="I17" s="27" t="str">
        <f t="shared" si="2"/>
        <v>-</v>
      </c>
      <c r="J17" s="27" t="str">
        <f t="shared" si="2"/>
        <v>-</v>
      </c>
      <c r="K17" s="27" t="str">
        <f t="shared" si="2"/>
        <v>-</v>
      </c>
      <c r="L17" s="27" t="str">
        <f t="shared" si="2"/>
        <v>-</v>
      </c>
      <c r="M17" s="27" t="str">
        <f t="shared" si="2"/>
        <v>-</v>
      </c>
      <c r="N17" s="27" t="str">
        <f t="shared" si="2"/>
        <v>-</v>
      </c>
      <c r="O17" s="28" t="str">
        <f t="shared" si="2"/>
        <v>-</v>
      </c>
      <c r="S17" s="34"/>
      <c r="T17" s="34"/>
      <c r="U17" s="34"/>
      <c r="V17" s="34"/>
      <c r="W17" s="34"/>
      <c r="X17" s="34"/>
      <c r="Y17" s="34"/>
      <c r="Z17" s="34"/>
      <c r="AA17" s="34"/>
      <c r="AB17" s="34"/>
      <c r="AC17" s="34"/>
      <c r="AD17" s="34"/>
      <c r="AE17" s="34"/>
      <c r="AF17" s="35"/>
    </row>
    <row r="18" spans="1:32" ht="24" customHeight="1" x14ac:dyDescent="0.25">
      <c r="A18" s="150" t="s">
        <v>35</v>
      </c>
      <c r="B18" s="51" t="s">
        <v>140</v>
      </c>
      <c r="C18" s="52">
        <f>C19</f>
        <v>0</v>
      </c>
      <c r="D18" s="52">
        <f>C18+D19</f>
        <v>0</v>
      </c>
      <c r="E18" s="52">
        <f t="shared" ref="E18:N18" si="3">D18+E19</f>
        <v>0</v>
      </c>
      <c r="F18" s="52">
        <f t="shared" si="3"/>
        <v>0</v>
      </c>
      <c r="G18" s="52">
        <f t="shared" si="3"/>
        <v>0</v>
      </c>
      <c r="H18" s="52">
        <f t="shared" si="3"/>
        <v>0</v>
      </c>
      <c r="I18" s="52">
        <f t="shared" si="3"/>
        <v>0</v>
      </c>
      <c r="J18" s="52">
        <f t="shared" si="3"/>
        <v>0</v>
      </c>
      <c r="K18" s="52">
        <f t="shared" si="3"/>
        <v>0</v>
      </c>
      <c r="L18" s="52">
        <f t="shared" si="3"/>
        <v>0</v>
      </c>
      <c r="M18" s="52">
        <f t="shared" si="3"/>
        <v>0</v>
      </c>
      <c r="N18" s="52">
        <f t="shared" si="3"/>
        <v>0</v>
      </c>
      <c r="O18" s="50">
        <f>SUM(C19:N19)</f>
        <v>0</v>
      </c>
      <c r="S18" s="35"/>
      <c r="T18" s="35"/>
      <c r="U18" s="35"/>
      <c r="V18" s="35"/>
      <c r="W18" s="35"/>
      <c r="X18" s="35"/>
      <c r="Y18" s="35"/>
      <c r="Z18" s="35"/>
      <c r="AA18" s="35"/>
      <c r="AB18" s="35"/>
      <c r="AC18" s="35"/>
      <c r="AD18" s="35"/>
      <c r="AE18" s="35"/>
      <c r="AF18" s="35"/>
    </row>
    <row r="19" spans="1:32" ht="34.5" customHeight="1" x14ac:dyDescent="0.25">
      <c r="A19" s="150"/>
      <c r="B19" s="19" t="s">
        <v>153</v>
      </c>
      <c r="C19" s="4">
        <f>'03'!C19+'04'!C19+'05'!C19+'06'!C19</f>
        <v>0</v>
      </c>
      <c r="D19" s="4">
        <f>'03'!D19+'04'!D19+'05'!D19+'06'!D19</f>
        <v>0</v>
      </c>
      <c r="E19" s="4">
        <f>'03'!E19+'04'!E19+'05'!E19+'06'!E19</f>
        <v>0</v>
      </c>
      <c r="F19" s="4">
        <f>'03'!F19+'04'!F19+'05'!F19+'06'!F19</f>
        <v>0</v>
      </c>
      <c r="G19" s="4">
        <f>'03'!G19+'04'!G19+'05'!G19+'06'!G19</f>
        <v>0</v>
      </c>
      <c r="H19" s="4">
        <f>'03'!H19+'04'!H19+'05'!H19+'06'!H19</f>
        <v>0</v>
      </c>
      <c r="I19" s="4">
        <f>'03'!I19+'04'!I19+'05'!I19+'06'!I19</f>
        <v>0</v>
      </c>
      <c r="J19" s="4">
        <f>'03'!J19+'04'!J19+'05'!J19+'06'!J19</f>
        <v>0</v>
      </c>
      <c r="K19" s="4">
        <f>'03'!K19+'04'!K19+'05'!K19+'06'!K19</f>
        <v>0</v>
      </c>
      <c r="L19" s="4">
        <f>'03'!L19+'04'!L19+'05'!L19+'06'!L19</f>
        <v>0</v>
      </c>
      <c r="M19" s="4">
        <f>'03'!M19+'04'!M19+'05'!M19+'06'!M19</f>
        <v>0</v>
      </c>
      <c r="N19" s="4">
        <f>'03'!N19+'04'!N19+'05'!N19+'06'!N19</f>
        <v>0</v>
      </c>
      <c r="O19" s="50">
        <f>SUM(C20:N20)</f>
        <v>0</v>
      </c>
      <c r="S19" s="35"/>
      <c r="T19" s="35"/>
      <c r="U19" s="35"/>
      <c r="V19" s="35"/>
      <c r="W19" s="35"/>
      <c r="X19" s="35"/>
      <c r="Y19" s="35"/>
      <c r="Z19" s="35"/>
      <c r="AA19" s="35"/>
      <c r="AB19" s="35"/>
      <c r="AC19" s="35"/>
      <c r="AD19" s="35"/>
      <c r="AE19" s="35"/>
      <c r="AF19" s="35"/>
    </row>
    <row r="20" spans="1:32" ht="18.75" customHeight="1" x14ac:dyDescent="0.25">
      <c r="A20" s="150"/>
      <c r="B20" s="51" t="s">
        <v>120</v>
      </c>
      <c r="C20" s="52">
        <f>($C$21+C22)/2</f>
        <v>0</v>
      </c>
      <c r="D20" s="54" t="str">
        <f>IF((D22),($C$21+D22)/2,"-")</f>
        <v>-</v>
      </c>
      <c r="E20" s="54" t="str">
        <f t="shared" ref="E20:N20" si="4">IF((E22),($C$21+E22)/2,"-")</f>
        <v>-</v>
      </c>
      <c r="F20" s="54" t="str">
        <f t="shared" si="4"/>
        <v>-</v>
      </c>
      <c r="G20" s="54" t="str">
        <f t="shared" si="4"/>
        <v>-</v>
      </c>
      <c r="H20" s="54" t="str">
        <f t="shared" si="4"/>
        <v>-</v>
      </c>
      <c r="I20" s="54" t="str">
        <f t="shared" si="4"/>
        <v>-</v>
      </c>
      <c r="J20" s="54" t="str">
        <f t="shared" si="4"/>
        <v>-</v>
      </c>
      <c r="K20" s="54" t="str">
        <f t="shared" si="4"/>
        <v>-</v>
      </c>
      <c r="L20" s="54" t="str">
        <f t="shared" si="4"/>
        <v>-</v>
      </c>
      <c r="M20" s="54" t="str">
        <f t="shared" si="4"/>
        <v>-</v>
      </c>
      <c r="N20" s="54" t="str">
        <f t="shared" si="4"/>
        <v>-</v>
      </c>
      <c r="O20" s="62">
        <f>AVERAGE(C20:N20)</f>
        <v>0</v>
      </c>
      <c r="S20" s="35"/>
      <c r="T20" s="35"/>
      <c r="U20" s="35"/>
      <c r="V20" s="35"/>
      <c r="W20" s="35"/>
      <c r="X20" s="35"/>
      <c r="Y20" s="35"/>
      <c r="Z20" s="35"/>
      <c r="AA20" s="35"/>
      <c r="AB20" s="35"/>
      <c r="AC20" s="35"/>
      <c r="AD20" s="35"/>
      <c r="AE20" s="35"/>
      <c r="AF20" s="35"/>
    </row>
    <row r="21" spans="1:32" ht="34.5" customHeight="1" x14ac:dyDescent="0.25">
      <c r="A21" s="150"/>
      <c r="B21" s="19" t="s">
        <v>154</v>
      </c>
      <c r="C21" s="4">
        <f>'03'!C21+'04'!C21+'05'!C21+'06'!C21</f>
        <v>0</v>
      </c>
      <c r="D21" s="52">
        <f t="shared" ref="D21:O21" si="5">C22</f>
        <v>0</v>
      </c>
      <c r="E21" s="52">
        <f t="shared" si="5"/>
        <v>0</v>
      </c>
      <c r="F21" s="52">
        <f t="shared" si="5"/>
        <v>0</v>
      </c>
      <c r="G21" s="52">
        <f t="shared" si="5"/>
        <v>0</v>
      </c>
      <c r="H21" s="52">
        <f t="shared" si="5"/>
        <v>0</v>
      </c>
      <c r="I21" s="52">
        <f t="shared" si="5"/>
        <v>0</v>
      </c>
      <c r="J21" s="52">
        <f t="shared" si="5"/>
        <v>0</v>
      </c>
      <c r="K21" s="52">
        <f t="shared" si="5"/>
        <v>0</v>
      </c>
      <c r="L21" s="52">
        <f t="shared" si="5"/>
        <v>0</v>
      </c>
      <c r="M21" s="52">
        <f t="shared" si="5"/>
        <v>0</v>
      </c>
      <c r="N21" s="52">
        <f t="shared" si="5"/>
        <v>0</v>
      </c>
      <c r="O21" s="9">
        <f t="shared" si="5"/>
        <v>0</v>
      </c>
      <c r="S21" s="35"/>
      <c r="T21" s="35"/>
      <c r="U21" s="35"/>
      <c r="V21" s="35"/>
      <c r="W21" s="35"/>
      <c r="X21" s="35"/>
      <c r="Y21" s="35"/>
      <c r="Z21" s="35"/>
      <c r="AA21" s="35"/>
      <c r="AB21" s="35"/>
      <c r="AC21" s="35"/>
      <c r="AD21" s="35"/>
      <c r="AE21" s="35"/>
      <c r="AF21" s="35"/>
    </row>
    <row r="22" spans="1:32" ht="34.5" customHeight="1" x14ac:dyDescent="0.25">
      <c r="A22" s="150"/>
      <c r="B22" s="19" t="s">
        <v>155</v>
      </c>
      <c r="C22" s="4">
        <f>'03'!C22+'04'!C22+'05'!C22+'06'!C22</f>
        <v>0</v>
      </c>
      <c r="D22" s="4">
        <f>'03'!D22+'04'!D22+'05'!D22+'06'!D22</f>
        <v>0</v>
      </c>
      <c r="E22" s="4">
        <f>'03'!E22+'04'!E22+'05'!E22+'06'!E22</f>
        <v>0</v>
      </c>
      <c r="F22" s="4">
        <f>'03'!F22+'04'!F22+'05'!F22+'06'!F22</f>
        <v>0</v>
      </c>
      <c r="G22" s="4">
        <f>'03'!G22+'04'!G22+'05'!G22+'06'!G22</f>
        <v>0</v>
      </c>
      <c r="H22" s="4">
        <f>'03'!H22+'04'!H22+'05'!H22+'06'!H22</f>
        <v>0</v>
      </c>
      <c r="I22" s="4">
        <f>'03'!I22+'04'!I22+'05'!I22+'06'!I22</f>
        <v>0</v>
      </c>
      <c r="J22" s="4">
        <f>'03'!J22+'04'!J22+'05'!J22+'06'!J22</f>
        <v>0</v>
      </c>
      <c r="K22" s="4">
        <f>'03'!K22+'04'!K22+'05'!K22+'06'!K22</f>
        <v>0</v>
      </c>
      <c r="L22" s="4">
        <f>'03'!L22+'04'!L22+'05'!L22+'06'!L22</f>
        <v>0</v>
      </c>
      <c r="M22" s="4">
        <f>'03'!M22+'04'!M22+'05'!M22+'06'!M22</f>
        <v>0</v>
      </c>
      <c r="N22" s="4">
        <f>'03'!N22+'04'!N22+'05'!N22+'06'!N22</f>
        <v>0</v>
      </c>
      <c r="O22" s="9"/>
      <c r="S22" s="35"/>
      <c r="T22" s="35"/>
      <c r="U22" s="35"/>
      <c r="V22" s="35"/>
      <c r="W22" s="35"/>
      <c r="X22" s="35"/>
      <c r="Y22" s="35"/>
      <c r="Z22" s="36"/>
      <c r="AA22" s="36"/>
      <c r="AB22" s="36"/>
      <c r="AC22" s="36"/>
      <c r="AD22" s="36"/>
      <c r="AE22" s="35"/>
      <c r="AF22" s="35"/>
    </row>
    <row r="23" spans="1:32" ht="18" customHeight="1" thickBot="1" x14ac:dyDescent="0.3">
      <c r="A23" s="151"/>
      <c r="B23" s="53" t="s">
        <v>123</v>
      </c>
      <c r="C23" s="63" t="e">
        <f>IF((C17),(360/C17),"-")</f>
        <v>#VALUE!</v>
      </c>
      <c r="D23" s="63" t="e">
        <f t="shared" ref="D23:O23" si="6">IF((D17),(360/D17),"-")</f>
        <v>#VALUE!</v>
      </c>
      <c r="E23" s="63" t="e">
        <f t="shared" si="6"/>
        <v>#VALUE!</v>
      </c>
      <c r="F23" s="63" t="e">
        <f t="shared" si="6"/>
        <v>#VALUE!</v>
      </c>
      <c r="G23" s="63" t="e">
        <f t="shared" si="6"/>
        <v>#VALUE!</v>
      </c>
      <c r="H23" s="63" t="e">
        <f t="shared" si="6"/>
        <v>#VALUE!</v>
      </c>
      <c r="I23" s="63" t="e">
        <f t="shared" si="6"/>
        <v>#VALUE!</v>
      </c>
      <c r="J23" s="63" t="e">
        <f t="shared" si="6"/>
        <v>#VALUE!</v>
      </c>
      <c r="K23" s="63" t="e">
        <f t="shared" si="6"/>
        <v>#VALUE!</v>
      </c>
      <c r="L23" s="63" t="e">
        <f t="shared" si="6"/>
        <v>#VALUE!</v>
      </c>
      <c r="M23" s="63" t="e">
        <f t="shared" si="6"/>
        <v>#VALUE!</v>
      </c>
      <c r="N23" s="63" t="e">
        <f t="shared" si="6"/>
        <v>#VALUE!</v>
      </c>
      <c r="O23" s="64" t="e">
        <f t="shared" si="6"/>
        <v>#VALUE!</v>
      </c>
      <c r="S23" s="35"/>
      <c r="T23" s="35"/>
      <c r="U23" s="35"/>
      <c r="V23" s="37"/>
      <c r="W23" s="38"/>
      <c r="X23" s="38"/>
      <c r="Y23" s="35"/>
      <c r="Z23" s="35"/>
      <c r="AA23" s="35"/>
      <c r="AB23" s="35"/>
      <c r="AC23" s="35"/>
      <c r="AD23" s="35"/>
      <c r="AE23" s="35"/>
      <c r="AF23" s="35"/>
    </row>
    <row r="24" spans="1:32" ht="14.25" customHeight="1" thickBot="1" x14ac:dyDescent="0.3">
      <c r="A24" s="184" t="s">
        <v>33</v>
      </c>
      <c r="B24" s="185"/>
      <c r="C24" s="186"/>
      <c r="D24" s="179" t="str">
        <f>'SET-GF Cartera'!$G7</f>
        <v>Mayor a 3,5 veces</v>
      </c>
      <c r="E24" s="180"/>
      <c r="F24" s="180"/>
      <c r="G24" s="181"/>
      <c r="H24" s="179" t="str">
        <f>'SET-GF Cartera'!$H7</f>
        <v>Entre 2 y 3,5 veces</v>
      </c>
      <c r="I24" s="180"/>
      <c r="J24" s="180"/>
      <c r="K24" s="181"/>
      <c r="L24" s="179" t="str">
        <f>'SET-GF Cartera'!$I7</f>
        <v>Menor de 2 veces</v>
      </c>
      <c r="M24" s="182"/>
      <c r="N24" s="182"/>
      <c r="O24" s="183"/>
      <c r="S24" s="35"/>
      <c r="T24" s="35"/>
      <c r="U24" s="35"/>
      <c r="V24" s="35"/>
      <c r="W24" s="35"/>
      <c r="X24" s="35"/>
      <c r="Y24" s="35"/>
      <c r="Z24" s="35"/>
      <c r="AA24" s="35"/>
      <c r="AB24" s="35"/>
      <c r="AC24" s="35"/>
      <c r="AD24" s="35"/>
      <c r="AE24" s="35"/>
      <c r="AF24" s="35"/>
    </row>
    <row r="25" spans="1:32" ht="33" customHeight="1" thickBot="1" x14ac:dyDescent="0.3">
      <c r="A25" s="155"/>
      <c r="B25" s="156"/>
      <c r="C25" s="156"/>
      <c r="D25" s="162" t="s">
        <v>6</v>
      </c>
      <c r="E25" s="162"/>
      <c r="F25" s="162"/>
      <c r="G25" s="162"/>
      <c r="H25" s="163" t="s">
        <v>52</v>
      </c>
      <c r="I25" s="163"/>
      <c r="J25" s="163"/>
      <c r="K25" s="163"/>
      <c r="L25" s="164" t="s">
        <v>53</v>
      </c>
      <c r="M25" s="164"/>
      <c r="N25" s="164"/>
      <c r="O25" s="165"/>
      <c r="S25" s="35"/>
      <c r="T25" s="35"/>
      <c r="U25" s="35"/>
      <c r="V25" s="37"/>
      <c r="W25" s="38"/>
      <c r="X25" s="38"/>
      <c r="Y25" s="35"/>
      <c r="Z25" s="35"/>
      <c r="AA25" s="35"/>
      <c r="AB25" s="35"/>
      <c r="AC25" s="35"/>
      <c r="AD25" s="35"/>
      <c r="AE25" s="35"/>
      <c r="AF25" s="35"/>
    </row>
    <row r="26" spans="1:32" ht="15.75" customHeight="1" thickBot="1" x14ac:dyDescent="0.3">
      <c r="A26" s="166" t="s">
        <v>34</v>
      </c>
      <c r="B26" s="167"/>
      <c r="C26" s="167"/>
      <c r="D26" s="167"/>
      <c r="E26" s="167"/>
      <c r="F26" s="167"/>
      <c r="G26" s="167"/>
      <c r="H26" s="167"/>
      <c r="I26" s="167"/>
      <c r="J26" s="167"/>
      <c r="K26" s="167"/>
      <c r="L26" s="167"/>
      <c r="M26" s="167"/>
      <c r="N26" s="167"/>
      <c r="O26" s="168"/>
      <c r="V26" s="6"/>
      <c r="W26" s="7"/>
      <c r="X26" s="7"/>
    </row>
    <row r="27" spans="1:32" ht="264.75" customHeight="1" thickBot="1" x14ac:dyDescent="0.3">
      <c r="A27" s="145"/>
      <c r="B27" s="146"/>
      <c r="C27" s="146"/>
      <c r="D27" s="146"/>
      <c r="E27" s="146"/>
      <c r="F27" s="146"/>
      <c r="G27" s="146"/>
      <c r="H27" s="146"/>
      <c r="I27" s="146"/>
      <c r="J27" s="146"/>
      <c r="K27" s="146"/>
      <c r="L27" s="146"/>
      <c r="M27" s="146"/>
      <c r="N27" s="146"/>
      <c r="O27" s="147"/>
      <c r="V27" s="6"/>
    </row>
    <row r="28" spans="1:32" ht="15" customHeight="1" x14ac:dyDescent="0.25">
      <c r="A28" s="169" t="s">
        <v>49</v>
      </c>
      <c r="B28" s="170"/>
      <c r="C28" s="170"/>
      <c r="D28" s="170"/>
      <c r="E28" s="170"/>
      <c r="F28" s="170"/>
      <c r="G28" s="170"/>
      <c r="H28" s="170"/>
      <c r="I28" s="170"/>
      <c r="J28" s="170"/>
      <c r="K28" s="170"/>
      <c r="L28" s="170"/>
      <c r="M28" s="170"/>
      <c r="N28" s="171" t="s">
        <v>51</v>
      </c>
      <c r="O28" s="172"/>
    </row>
    <row r="29" spans="1:32" ht="16.5" customHeight="1" x14ac:dyDescent="0.25">
      <c r="A29" s="141"/>
      <c r="B29" s="142"/>
      <c r="C29" s="142"/>
      <c r="D29" s="142"/>
      <c r="E29" s="142"/>
      <c r="F29" s="142"/>
      <c r="G29" s="142"/>
      <c r="H29" s="142"/>
      <c r="I29" s="142"/>
      <c r="J29" s="142"/>
      <c r="K29" s="142"/>
      <c r="L29" s="142"/>
      <c r="M29" s="142"/>
      <c r="N29" s="143">
        <v>43101</v>
      </c>
      <c r="O29" s="144"/>
    </row>
    <row r="30" spans="1:32" ht="16.5" customHeight="1" x14ac:dyDescent="0.25">
      <c r="A30" s="141"/>
      <c r="B30" s="142"/>
      <c r="C30" s="142"/>
      <c r="D30" s="142"/>
      <c r="E30" s="142"/>
      <c r="F30" s="142"/>
      <c r="G30" s="142"/>
      <c r="H30" s="142"/>
      <c r="I30" s="142"/>
      <c r="J30" s="142"/>
      <c r="K30" s="142"/>
      <c r="L30" s="142"/>
      <c r="M30" s="142"/>
      <c r="N30" s="143">
        <v>43132</v>
      </c>
      <c r="O30" s="144"/>
    </row>
    <row r="31" spans="1:32" ht="16.5" customHeight="1" x14ac:dyDescent="0.25">
      <c r="A31" s="141"/>
      <c r="B31" s="142"/>
      <c r="C31" s="142"/>
      <c r="D31" s="142"/>
      <c r="E31" s="142"/>
      <c r="F31" s="142"/>
      <c r="G31" s="142"/>
      <c r="H31" s="142"/>
      <c r="I31" s="142"/>
      <c r="J31" s="142"/>
      <c r="K31" s="142"/>
      <c r="L31" s="142"/>
      <c r="M31" s="142"/>
      <c r="N31" s="143">
        <v>43160</v>
      </c>
      <c r="O31" s="144"/>
    </row>
    <row r="32" spans="1:32" ht="16.5" customHeight="1" x14ac:dyDescent="0.25">
      <c r="A32" s="141"/>
      <c r="B32" s="142"/>
      <c r="C32" s="142"/>
      <c r="D32" s="142"/>
      <c r="E32" s="142"/>
      <c r="F32" s="142"/>
      <c r="G32" s="142"/>
      <c r="H32" s="142"/>
      <c r="I32" s="142"/>
      <c r="J32" s="142"/>
      <c r="K32" s="142"/>
      <c r="L32" s="142"/>
      <c r="M32" s="142"/>
      <c r="N32" s="143">
        <v>43191</v>
      </c>
      <c r="O32" s="144"/>
    </row>
    <row r="33" spans="1:29" ht="20.25" customHeight="1" x14ac:dyDescent="0.25">
      <c r="A33" s="141"/>
      <c r="B33" s="142"/>
      <c r="C33" s="142"/>
      <c r="D33" s="142"/>
      <c r="E33" s="142"/>
      <c r="F33" s="142"/>
      <c r="G33" s="142"/>
      <c r="H33" s="142"/>
      <c r="I33" s="142"/>
      <c r="J33" s="142"/>
      <c r="K33" s="142"/>
      <c r="L33" s="142"/>
      <c r="M33" s="142"/>
      <c r="N33" s="143">
        <v>43221</v>
      </c>
      <c r="O33" s="144"/>
    </row>
    <row r="34" spans="1:29" ht="20.25" customHeight="1" x14ac:dyDescent="0.25">
      <c r="A34" s="141"/>
      <c r="B34" s="142"/>
      <c r="C34" s="142"/>
      <c r="D34" s="142"/>
      <c r="E34" s="142"/>
      <c r="F34" s="142"/>
      <c r="G34" s="142"/>
      <c r="H34" s="142"/>
      <c r="I34" s="142"/>
      <c r="J34" s="142"/>
      <c r="K34" s="142"/>
      <c r="L34" s="142"/>
      <c r="M34" s="142"/>
      <c r="N34" s="143">
        <v>43252</v>
      </c>
      <c r="O34" s="144"/>
    </row>
    <row r="35" spans="1:29" ht="20.25" customHeight="1" x14ac:dyDescent="0.25">
      <c r="A35" s="141"/>
      <c r="B35" s="142"/>
      <c r="C35" s="142"/>
      <c r="D35" s="142"/>
      <c r="E35" s="142"/>
      <c r="F35" s="142"/>
      <c r="G35" s="142"/>
      <c r="H35" s="142"/>
      <c r="I35" s="142"/>
      <c r="J35" s="142"/>
      <c r="K35" s="142"/>
      <c r="L35" s="142"/>
      <c r="M35" s="142"/>
      <c r="N35" s="143">
        <v>43282</v>
      </c>
      <c r="O35" s="144"/>
      <c r="AC35" s="42" t="s">
        <v>96</v>
      </c>
    </row>
    <row r="36" spans="1:29" ht="20.25" customHeight="1" x14ac:dyDescent="0.25">
      <c r="A36" s="141"/>
      <c r="B36" s="142"/>
      <c r="C36" s="142"/>
      <c r="D36" s="142"/>
      <c r="E36" s="142"/>
      <c r="F36" s="142"/>
      <c r="G36" s="142"/>
      <c r="H36" s="142"/>
      <c r="I36" s="142"/>
      <c r="J36" s="142"/>
      <c r="K36" s="142"/>
      <c r="L36" s="142"/>
      <c r="M36" s="142"/>
      <c r="N36" s="143">
        <v>43313</v>
      </c>
      <c r="O36" s="144"/>
    </row>
    <row r="37" spans="1:29" ht="20.25" customHeight="1" x14ac:dyDescent="0.25">
      <c r="A37" s="141"/>
      <c r="B37" s="142"/>
      <c r="C37" s="142"/>
      <c r="D37" s="142"/>
      <c r="E37" s="142"/>
      <c r="F37" s="142"/>
      <c r="G37" s="142"/>
      <c r="H37" s="142"/>
      <c r="I37" s="142"/>
      <c r="J37" s="142"/>
      <c r="K37" s="142"/>
      <c r="L37" s="142"/>
      <c r="M37" s="142"/>
      <c r="N37" s="143">
        <v>43344</v>
      </c>
      <c r="O37" s="144"/>
    </row>
    <row r="38" spans="1:29" ht="20.25" customHeight="1" x14ac:dyDescent="0.25">
      <c r="A38" s="141"/>
      <c r="B38" s="142"/>
      <c r="C38" s="142"/>
      <c r="D38" s="142"/>
      <c r="E38" s="142"/>
      <c r="F38" s="142"/>
      <c r="G38" s="142"/>
      <c r="H38" s="142"/>
      <c r="I38" s="142"/>
      <c r="J38" s="142"/>
      <c r="K38" s="142"/>
      <c r="L38" s="142"/>
      <c r="M38" s="142"/>
      <c r="N38" s="143">
        <v>43374</v>
      </c>
      <c r="O38" s="144"/>
    </row>
    <row r="39" spans="1:29" ht="20.25" customHeight="1" x14ac:dyDescent="0.25">
      <c r="A39" s="141"/>
      <c r="B39" s="142"/>
      <c r="C39" s="142"/>
      <c r="D39" s="142"/>
      <c r="E39" s="142"/>
      <c r="F39" s="142"/>
      <c r="G39" s="142"/>
      <c r="H39" s="142"/>
      <c r="I39" s="142"/>
      <c r="J39" s="142"/>
      <c r="K39" s="142"/>
      <c r="L39" s="142"/>
      <c r="M39" s="142"/>
      <c r="N39" s="143">
        <v>43405</v>
      </c>
      <c r="O39" s="144"/>
    </row>
    <row r="40" spans="1:29" ht="20.25" customHeight="1" thickBot="1" x14ac:dyDescent="0.3">
      <c r="A40" s="141"/>
      <c r="B40" s="142"/>
      <c r="C40" s="142"/>
      <c r="D40" s="142"/>
      <c r="E40" s="142"/>
      <c r="F40" s="142"/>
      <c r="G40" s="142"/>
      <c r="H40" s="142"/>
      <c r="I40" s="142"/>
      <c r="J40" s="142"/>
      <c r="K40" s="142"/>
      <c r="L40" s="142"/>
      <c r="M40" s="142"/>
      <c r="N40" s="143">
        <v>43435</v>
      </c>
      <c r="O40" s="144"/>
    </row>
    <row r="41" spans="1:29" ht="25.5" customHeight="1" x14ac:dyDescent="0.25">
      <c r="A41" s="169" t="s">
        <v>50</v>
      </c>
      <c r="B41" s="170"/>
      <c r="C41" s="170"/>
      <c r="D41" s="170"/>
      <c r="E41" s="170"/>
      <c r="F41" s="170"/>
      <c r="G41" s="170"/>
      <c r="H41" s="170"/>
      <c r="I41" s="170"/>
      <c r="J41" s="170"/>
      <c r="K41" s="170"/>
      <c r="L41" s="170"/>
      <c r="M41" s="170"/>
      <c r="N41" s="171" t="s">
        <v>51</v>
      </c>
      <c r="O41" s="172"/>
    </row>
    <row r="42" spans="1:29" ht="24" customHeight="1" x14ac:dyDescent="0.25">
      <c r="A42" s="141"/>
      <c r="B42" s="142"/>
      <c r="C42" s="142"/>
      <c r="D42" s="142"/>
      <c r="E42" s="142"/>
      <c r="F42" s="142"/>
      <c r="G42" s="142"/>
      <c r="H42" s="142"/>
      <c r="I42" s="142"/>
      <c r="J42" s="142"/>
      <c r="K42" s="142"/>
      <c r="L42" s="142"/>
      <c r="M42" s="142"/>
      <c r="N42" s="187"/>
      <c r="O42" s="188"/>
    </row>
    <row r="43" spans="1:29" ht="15.75" thickBot="1" x14ac:dyDescent="0.3">
      <c r="A43" s="176"/>
      <c r="B43" s="177"/>
      <c r="C43" s="177"/>
      <c r="D43" s="177"/>
      <c r="E43" s="177"/>
      <c r="F43" s="177"/>
      <c r="G43" s="177"/>
      <c r="H43" s="177"/>
      <c r="I43" s="177"/>
      <c r="J43" s="177"/>
      <c r="K43" s="177"/>
      <c r="L43" s="177"/>
      <c r="M43" s="177"/>
      <c r="N43" s="177"/>
      <c r="O43" s="178"/>
    </row>
    <row r="44" spans="1:29" ht="5.25" customHeight="1" x14ac:dyDescent="0.25">
      <c r="A44" s="173"/>
      <c r="B44" s="173"/>
      <c r="C44" s="173"/>
      <c r="D44" s="173"/>
      <c r="E44" s="173"/>
      <c r="F44" s="173"/>
      <c r="G44" s="173"/>
      <c r="H44" s="173"/>
      <c r="I44" s="173"/>
      <c r="J44" s="173"/>
      <c r="K44" s="173"/>
      <c r="L44" s="173"/>
      <c r="M44" s="173"/>
      <c r="N44" s="173"/>
      <c r="O44" s="173"/>
    </row>
    <row r="46" spans="1:29" ht="14.25" x14ac:dyDescent="0.2">
      <c r="Q46" s="24" t="s">
        <v>72</v>
      </c>
    </row>
    <row r="47" spans="1:29" ht="14.25" x14ac:dyDescent="0.2">
      <c r="Q47" s="24" t="s">
        <v>73</v>
      </c>
    </row>
    <row r="48" spans="1:29" ht="14.25" x14ac:dyDescent="0.2">
      <c r="Q48" s="24" t="s">
        <v>74</v>
      </c>
    </row>
    <row r="49" spans="17:17" ht="14.25" x14ac:dyDescent="0.2">
      <c r="Q49" s="24" t="s">
        <v>75</v>
      </c>
    </row>
    <row r="50" spans="17:17" ht="14.25" x14ac:dyDescent="0.2">
      <c r="Q50" s="24" t="s">
        <v>76</v>
      </c>
    </row>
    <row r="51" spans="17:17" ht="14.25" x14ac:dyDescent="0.2">
      <c r="Q51" s="24" t="s">
        <v>77</v>
      </c>
    </row>
    <row r="52" spans="17:17" ht="14.25" x14ac:dyDescent="0.2">
      <c r="Q52" s="24" t="s">
        <v>78</v>
      </c>
    </row>
    <row r="53" spans="17:17" ht="14.25" x14ac:dyDescent="0.2">
      <c r="Q53" s="24" t="s">
        <v>79</v>
      </c>
    </row>
    <row r="54" spans="17:17" ht="14.25" x14ac:dyDescent="0.2">
      <c r="Q54" s="24" t="s">
        <v>80</v>
      </c>
    </row>
    <row r="55" spans="17:17" ht="14.25" x14ac:dyDescent="0.2">
      <c r="Q55" s="24" t="s">
        <v>81</v>
      </c>
    </row>
    <row r="56" spans="17:17" ht="14.25" x14ac:dyDescent="0.2">
      <c r="Q56" s="24" t="s">
        <v>82</v>
      </c>
    </row>
    <row r="57" spans="17:17" ht="14.25" x14ac:dyDescent="0.2">
      <c r="Q57" s="24" t="s">
        <v>83</v>
      </c>
    </row>
    <row r="58" spans="17:17" ht="14.25" x14ac:dyDescent="0.2">
      <c r="Q58" s="24" t="s">
        <v>84</v>
      </c>
    </row>
    <row r="60" spans="17:17" x14ac:dyDescent="0.25">
      <c r="Q60" s="32">
        <v>0.89</v>
      </c>
    </row>
    <row r="61" spans="17:17" x14ac:dyDescent="0.25">
      <c r="Q61" s="32">
        <v>4</v>
      </c>
    </row>
  </sheetData>
  <sheetProtection algorithmName="SHA-512" hashValue="tyUWwxSLncw4LNAWFPqpT+0X5w7bm7lgkBZkDKXFBlIUaTlGmV82LKbQasz+ZgxfEXngaFNvcI7eR1lhfIW2dQ==" saltValue="9Cu9YGu4CwSi2WXHkosarQ==" spinCount="100000" sheet="1" objects="1" scenarios="1"/>
  <mergeCells count="74">
    <mergeCell ref="N39:O39"/>
    <mergeCell ref="A34:M34"/>
    <mergeCell ref="N34:O34"/>
    <mergeCell ref="N36:O36"/>
    <mergeCell ref="N37:O37"/>
    <mergeCell ref="N38:O38"/>
    <mergeCell ref="N31:O31"/>
    <mergeCell ref="A32:M32"/>
    <mergeCell ref="N32:O32"/>
    <mergeCell ref="A33:M33"/>
    <mergeCell ref="N33:O33"/>
    <mergeCell ref="A44:O44"/>
    <mergeCell ref="A41:M41"/>
    <mergeCell ref="N41:O41"/>
    <mergeCell ref="A42:M42"/>
    <mergeCell ref="N42:O42"/>
    <mergeCell ref="A43:M43"/>
    <mergeCell ref="N43:O43"/>
    <mergeCell ref="N40:O40"/>
    <mergeCell ref="A36:M36"/>
    <mergeCell ref="A37:M37"/>
    <mergeCell ref="A38:M38"/>
    <mergeCell ref="A27:O27"/>
    <mergeCell ref="A28:M28"/>
    <mergeCell ref="N28:O28"/>
    <mergeCell ref="A29:M29"/>
    <mergeCell ref="N29:O29"/>
    <mergeCell ref="A35:M35"/>
    <mergeCell ref="N35:O35"/>
    <mergeCell ref="A39:M39"/>
    <mergeCell ref="A40:M40"/>
    <mergeCell ref="A30:M30"/>
    <mergeCell ref="N30:O30"/>
    <mergeCell ref="A31:M31"/>
    <mergeCell ref="H25:K25"/>
    <mergeCell ref="L25:O25"/>
    <mergeCell ref="A16:B16"/>
    <mergeCell ref="A17:B17"/>
    <mergeCell ref="A18:A23"/>
    <mergeCell ref="A24:C25"/>
    <mergeCell ref="D24:G24"/>
    <mergeCell ref="A26:O26"/>
    <mergeCell ref="A15:B15"/>
    <mergeCell ref="L7:O7"/>
    <mergeCell ref="L8:M8"/>
    <mergeCell ref="N8:O8"/>
    <mergeCell ref="A9:D9"/>
    <mergeCell ref="F9:G9"/>
    <mergeCell ref="J9:O9"/>
    <mergeCell ref="A10:O10"/>
    <mergeCell ref="A11:O11"/>
    <mergeCell ref="A12:O12"/>
    <mergeCell ref="A13:O13"/>
    <mergeCell ref="A14:B14"/>
    <mergeCell ref="H24:K24"/>
    <mergeCell ref="L24:O24"/>
    <mergeCell ref="D25:G25"/>
    <mergeCell ref="A5:E5"/>
    <mergeCell ref="F5:O5"/>
    <mergeCell ref="A6:E6"/>
    <mergeCell ref="G6:O6"/>
    <mergeCell ref="A7:D8"/>
    <mergeCell ref="E7:E8"/>
    <mergeCell ref="F7:G8"/>
    <mergeCell ref="H7:H8"/>
    <mergeCell ref="I7:I8"/>
    <mergeCell ref="J7:K8"/>
    <mergeCell ref="A4:E4"/>
    <mergeCell ref="F4:O4"/>
    <mergeCell ref="A1:C2"/>
    <mergeCell ref="D1:O1"/>
    <mergeCell ref="D2:O2"/>
    <mergeCell ref="A3:E3"/>
    <mergeCell ref="F3:O3"/>
  </mergeCells>
  <dataValidations count="1">
    <dataValidation type="list" allowBlank="1" showInputMessage="1" showErrorMessage="1" sqref="J9:O9" xr:uid="{00000000-0002-0000-0200-000000000000}">
      <formula1>$Q$46:$Q$58</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11265"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11265"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61"/>
  <sheetViews>
    <sheetView topLeftCell="A10" zoomScaleNormal="100" zoomScaleSheetLayoutView="72" workbookViewId="0">
      <selection activeCell="C22" sqref="C22"/>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8" width="11.42578125" style="3" hidden="1" customWidth="1"/>
    <col min="19" max="19" width="8" style="3" customWidth="1"/>
    <col min="20" max="21" width="7.140625" style="3" customWidth="1"/>
    <col min="22" max="22" width="6.7109375" style="3" customWidth="1"/>
    <col min="23" max="23" width="7.42578125" style="3" customWidth="1"/>
    <col min="24" max="25" width="7.85546875" style="3" customWidth="1"/>
    <col min="26" max="28" width="7.7109375" style="3" customWidth="1"/>
    <col min="29" max="29" width="18" style="3" customWidth="1"/>
    <col min="30" max="30" width="8.85546875" style="3" customWidth="1"/>
    <col min="31" max="31" width="8.140625" style="3" customWidth="1"/>
    <col min="32"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9" ht="20.25" customHeight="1" x14ac:dyDescent="0.25">
      <c r="A1" s="91"/>
      <c r="B1" s="92"/>
      <c r="C1" s="93"/>
      <c r="D1" s="97" t="s">
        <v>19</v>
      </c>
      <c r="E1" s="97"/>
      <c r="F1" s="97"/>
      <c r="G1" s="97"/>
      <c r="H1" s="97"/>
      <c r="I1" s="97"/>
      <c r="J1" s="97"/>
      <c r="K1" s="97"/>
      <c r="L1" s="97"/>
      <c r="M1" s="97"/>
      <c r="N1" s="97"/>
      <c r="O1" s="98"/>
    </row>
    <row r="2" spans="1:29" ht="15.75" customHeight="1" thickBot="1" x14ac:dyDescent="0.3">
      <c r="A2" s="94"/>
      <c r="B2" s="95"/>
      <c r="C2" s="96"/>
      <c r="D2" s="99" t="s">
        <v>58</v>
      </c>
      <c r="E2" s="99"/>
      <c r="F2" s="99"/>
      <c r="G2" s="99"/>
      <c r="H2" s="99"/>
      <c r="I2" s="99"/>
      <c r="J2" s="99"/>
      <c r="K2" s="99"/>
      <c r="L2" s="99"/>
      <c r="M2" s="99"/>
      <c r="N2" s="99"/>
      <c r="O2" s="100"/>
    </row>
    <row r="3" spans="1:29" ht="13.5" customHeight="1" x14ac:dyDescent="0.25">
      <c r="A3" s="101" t="s">
        <v>0</v>
      </c>
      <c r="B3" s="102"/>
      <c r="C3" s="102"/>
      <c r="D3" s="102"/>
      <c r="E3" s="102"/>
      <c r="F3" s="102" t="str">
        <f>'SET-GF Cartera'!J3</f>
        <v>GESTIÓN FINANCIERA -CARTERA</v>
      </c>
      <c r="G3" s="102"/>
      <c r="H3" s="102"/>
      <c r="I3" s="102"/>
      <c r="J3" s="102"/>
      <c r="K3" s="102"/>
      <c r="L3" s="102"/>
      <c r="M3" s="102"/>
      <c r="N3" s="102"/>
      <c r="O3" s="103"/>
    </row>
    <row r="4" spans="1:29" ht="15.75" customHeight="1" x14ac:dyDescent="0.25">
      <c r="A4" s="87" t="s">
        <v>1</v>
      </c>
      <c r="B4" s="88"/>
      <c r="C4" s="88"/>
      <c r="D4" s="88"/>
      <c r="E4" s="88"/>
      <c r="F4" s="89" t="str">
        <f>'SET-GF Cartera'!$B8</f>
        <v>Rotación de Cartera (Vta. Servicios Públicos - Paicol)</v>
      </c>
      <c r="G4" s="89"/>
      <c r="H4" s="89"/>
      <c r="I4" s="89"/>
      <c r="J4" s="89"/>
      <c r="K4" s="89"/>
      <c r="L4" s="89"/>
      <c r="M4" s="89"/>
      <c r="N4" s="89"/>
      <c r="O4" s="90"/>
    </row>
    <row r="5" spans="1:29" ht="15.75" customHeight="1" x14ac:dyDescent="0.25">
      <c r="A5" s="87" t="s">
        <v>46</v>
      </c>
      <c r="B5" s="88"/>
      <c r="C5" s="88"/>
      <c r="D5" s="88"/>
      <c r="E5" s="88"/>
      <c r="F5" s="104" t="str">
        <f>'SET-GF Cartera'!F8</f>
        <v>Efectividad</v>
      </c>
      <c r="G5" s="105"/>
      <c r="H5" s="105"/>
      <c r="I5" s="105"/>
      <c r="J5" s="105"/>
      <c r="K5" s="105"/>
      <c r="L5" s="105"/>
      <c r="M5" s="105"/>
      <c r="N5" s="105"/>
      <c r="O5" s="106"/>
    </row>
    <row r="6" spans="1:29" ht="17.25" customHeight="1" thickBot="1" x14ac:dyDescent="0.3">
      <c r="A6" s="107" t="s">
        <v>20</v>
      </c>
      <c r="B6" s="108"/>
      <c r="C6" s="108"/>
      <c r="D6" s="108"/>
      <c r="E6" s="108"/>
      <c r="F6" s="10" t="s">
        <v>85</v>
      </c>
      <c r="G6" s="109" t="str">
        <f>'SET-GF Cartera'!A8</f>
        <v>IN03</v>
      </c>
      <c r="H6" s="109"/>
      <c r="I6" s="109"/>
      <c r="J6" s="109"/>
      <c r="K6" s="109"/>
      <c r="L6" s="109"/>
      <c r="M6" s="109"/>
      <c r="N6" s="109"/>
      <c r="O6" s="110"/>
    </row>
    <row r="7" spans="1:29" ht="12.75" customHeight="1" x14ac:dyDescent="0.25">
      <c r="A7" s="111" t="s">
        <v>21</v>
      </c>
      <c r="B7" s="112"/>
      <c r="C7" s="112"/>
      <c r="D7" s="112"/>
      <c r="E7" s="115" t="s">
        <v>22</v>
      </c>
      <c r="F7" s="115" t="s">
        <v>23</v>
      </c>
      <c r="G7" s="115"/>
      <c r="H7" s="115" t="s">
        <v>24</v>
      </c>
      <c r="I7" s="115" t="s">
        <v>25</v>
      </c>
      <c r="J7" s="115" t="s">
        <v>26</v>
      </c>
      <c r="K7" s="115"/>
      <c r="L7" s="119" t="s">
        <v>27</v>
      </c>
      <c r="M7" s="119"/>
      <c r="N7" s="119"/>
      <c r="O7" s="120"/>
    </row>
    <row r="8" spans="1:29" ht="46.5" customHeight="1" x14ac:dyDescent="0.25">
      <c r="A8" s="113"/>
      <c r="B8" s="114"/>
      <c r="C8" s="114"/>
      <c r="D8" s="114"/>
      <c r="E8" s="116"/>
      <c r="F8" s="116"/>
      <c r="G8" s="116"/>
      <c r="H8" s="116"/>
      <c r="I8" s="116"/>
      <c r="J8" s="116"/>
      <c r="K8" s="116"/>
      <c r="L8" s="114" t="s">
        <v>28</v>
      </c>
      <c r="M8" s="114"/>
      <c r="N8" s="114" t="s">
        <v>29</v>
      </c>
      <c r="O8" s="121"/>
    </row>
    <row r="9" spans="1:29" ht="76.5" customHeight="1" thickBot="1" x14ac:dyDescent="0.3">
      <c r="A9" s="122" t="str">
        <f>'SET-GF Cartera'!$C8</f>
        <v>Establecer el número de veces que las C x C  por ventas de servicios públicos del municipio de Paicol giran en promedio en un período de tiempo, generalmente un año, con el fin de ajustar en lo posible el ciclo haciendolo mas dinámico.</v>
      </c>
      <c r="B9" s="123"/>
      <c r="C9" s="123"/>
      <c r="D9" s="123"/>
      <c r="E9" s="8" t="s">
        <v>90</v>
      </c>
      <c r="F9" s="123" t="str">
        <f>'SET-GF Cartera'!$D8</f>
        <v>Facturación servicios públicos del municipio de Paicol del periódo / Cuentas por cobrar promedio de servicios públicos del municipio de Paicol</v>
      </c>
      <c r="G9" s="123"/>
      <c r="H9" s="33">
        <f>$O16</f>
        <v>4</v>
      </c>
      <c r="I9" s="16" t="str">
        <f>'SET-GF Cartera'!$E8</f>
        <v>Mensual</v>
      </c>
      <c r="J9" s="124" t="s">
        <v>82</v>
      </c>
      <c r="K9" s="125"/>
      <c r="L9" s="125"/>
      <c r="M9" s="125"/>
      <c r="N9" s="125"/>
      <c r="O9" s="126"/>
    </row>
    <row r="10" spans="1:29" ht="13.5" customHeight="1" x14ac:dyDescent="0.25">
      <c r="A10" s="127" t="s">
        <v>36</v>
      </c>
      <c r="B10" s="128"/>
      <c r="C10" s="128"/>
      <c r="D10" s="128"/>
      <c r="E10" s="128"/>
      <c r="F10" s="128"/>
      <c r="G10" s="128"/>
      <c r="H10" s="128"/>
      <c r="I10" s="128"/>
      <c r="J10" s="128"/>
      <c r="K10" s="128"/>
      <c r="L10" s="128"/>
      <c r="M10" s="128"/>
      <c r="N10" s="128"/>
      <c r="O10" s="129"/>
    </row>
    <row r="11" spans="1:29" ht="18.75" customHeight="1" thickBot="1" x14ac:dyDescent="0.3">
      <c r="A11" s="130"/>
      <c r="B11" s="131"/>
      <c r="C11" s="131"/>
      <c r="D11" s="131"/>
      <c r="E11" s="131"/>
      <c r="F11" s="131"/>
      <c r="G11" s="131"/>
      <c r="H11" s="131"/>
      <c r="I11" s="131"/>
      <c r="J11" s="131"/>
      <c r="K11" s="131"/>
      <c r="L11" s="131"/>
      <c r="M11" s="131"/>
      <c r="N11" s="131"/>
      <c r="O11" s="132"/>
    </row>
    <row r="12" spans="1:29" ht="15" customHeight="1" thickBot="1" x14ac:dyDescent="0.3">
      <c r="A12" s="133" t="s">
        <v>30</v>
      </c>
      <c r="B12" s="134"/>
      <c r="C12" s="134"/>
      <c r="D12" s="134"/>
      <c r="E12" s="134"/>
      <c r="F12" s="134"/>
      <c r="G12" s="134"/>
      <c r="H12" s="134"/>
      <c r="I12" s="134"/>
      <c r="J12" s="134"/>
      <c r="K12" s="134"/>
      <c r="L12" s="134"/>
      <c r="M12" s="134"/>
      <c r="N12" s="134"/>
      <c r="O12" s="135"/>
      <c r="V12" s="6"/>
      <c r="W12" s="17"/>
      <c r="X12" s="17"/>
    </row>
    <row r="13" spans="1:29" ht="16.5" customHeight="1" x14ac:dyDescent="0.25">
      <c r="A13" s="136" t="s">
        <v>138</v>
      </c>
      <c r="B13" s="137"/>
      <c r="C13" s="137"/>
      <c r="D13" s="137"/>
      <c r="E13" s="137"/>
      <c r="F13" s="137"/>
      <c r="G13" s="137"/>
      <c r="H13" s="137"/>
      <c r="I13" s="137"/>
      <c r="J13" s="137"/>
      <c r="K13" s="137"/>
      <c r="L13" s="137"/>
      <c r="M13" s="137"/>
      <c r="N13" s="137"/>
      <c r="O13" s="138"/>
      <c r="V13" s="6"/>
      <c r="W13" s="7"/>
      <c r="X13" s="7"/>
      <c r="AC13" s="41"/>
    </row>
    <row r="14" spans="1:29" ht="16.5" customHeight="1" x14ac:dyDescent="0.25">
      <c r="A14" s="139" t="s">
        <v>31</v>
      </c>
      <c r="B14" s="140"/>
      <c r="C14" s="45" t="s">
        <v>7</v>
      </c>
      <c r="D14" s="45" t="s">
        <v>8</v>
      </c>
      <c r="E14" s="45" t="s">
        <v>9</v>
      </c>
      <c r="F14" s="45" t="s">
        <v>10</v>
      </c>
      <c r="G14" s="45" t="s">
        <v>11</v>
      </c>
      <c r="H14" s="45" t="s">
        <v>12</v>
      </c>
      <c r="I14" s="45" t="s">
        <v>13</v>
      </c>
      <c r="J14" s="45" t="s">
        <v>14</v>
      </c>
      <c r="K14" s="45" t="s">
        <v>15</v>
      </c>
      <c r="L14" s="45" t="s">
        <v>16</v>
      </c>
      <c r="M14" s="45" t="s">
        <v>17</v>
      </c>
      <c r="N14" s="45" t="s">
        <v>18</v>
      </c>
      <c r="O14" s="5" t="s">
        <v>32</v>
      </c>
      <c r="V14" s="6"/>
      <c r="W14" s="7"/>
      <c r="X14" s="7"/>
      <c r="AC14" s="41"/>
    </row>
    <row r="15" spans="1:29" ht="16.5" customHeight="1" x14ac:dyDescent="0.25">
      <c r="A15" s="117" t="s">
        <v>37</v>
      </c>
      <c r="B15" s="118"/>
      <c r="C15" s="44">
        <f t="shared" ref="C15:N15" si="0">$O$15</f>
        <v>0.89</v>
      </c>
      <c r="D15" s="44">
        <f t="shared" si="0"/>
        <v>0.89</v>
      </c>
      <c r="E15" s="44">
        <f t="shared" si="0"/>
        <v>0.89</v>
      </c>
      <c r="F15" s="44">
        <f t="shared" si="0"/>
        <v>0.89</v>
      </c>
      <c r="G15" s="44">
        <f t="shared" si="0"/>
        <v>0.89</v>
      </c>
      <c r="H15" s="44">
        <f t="shared" si="0"/>
        <v>0.89</v>
      </c>
      <c r="I15" s="44">
        <f t="shared" si="0"/>
        <v>0.89</v>
      </c>
      <c r="J15" s="44">
        <f t="shared" si="0"/>
        <v>0.89</v>
      </c>
      <c r="K15" s="44">
        <f t="shared" si="0"/>
        <v>0.89</v>
      </c>
      <c r="L15" s="44">
        <f t="shared" si="0"/>
        <v>0.89</v>
      </c>
      <c r="M15" s="44">
        <f t="shared" si="0"/>
        <v>0.89</v>
      </c>
      <c r="N15" s="44">
        <f t="shared" si="0"/>
        <v>0.89</v>
      </c>
      <c r="O15" s="46">
        <f>'SET-GF Cartera'!J8</f>
        <v>0.89</v>
      </c>
      <c r="V15" s="6"/>
      <c r="W15" s="7"/>
      <c r="X15" s="7"/>
      <c r="AC15" s="41"/>
    </row>
    <row r="16" spans="1:29" ht="17.25" customHeight="1" x14ac:dyDescent="0.25">
      <c r="A16" s="117" t="s">
        <v>137</v>
      </c>
      <c r="B16" s="118"/>
      <c r="C16" s="44">
        <f t="shared" ref="C16:N16" si="1">$O$16</f>
        <v>4</v>
      </c>
      <c r="D16" s="44">
        <f t="shared" si="1"/>
        <v>4</v>
      </c>
      <c r="E16" s="44">
        <f t="shared" si="1"/>
        <v>4</v>
      </c>
      <c r="F16" s="44">
        <f t="shared" si="1"/>
        <v>4</v>
      </c>
      <c r="G16" s="44">
        <f t="shared" si="1"/>
        <v>4</v>
      </c>
      <c r="H16" s="44">
        <f t="shared" si="1"/>
        <v>4</v>
      </c>
      <c r="I16" s="44">
        <f t="shared" si="1"/>
        <v>4</v>
      </c>
      <c r="J16" s="44">
        <f t="shared" si="1"/>
        <v>4</v>
      </c>
      <c r="K16" s="44">
        <f t="shared" si="1"/>
        <v>4</v>
      </c>
      <c r="L16" s="44">
        <f t="shared" si="1"/>
        <v>4</v>
      </c>
      <c r="M16" s="44">
        <f t="shared" si="1"/>
        <v>4</v>
      </c>
      <c r="N16" s="44">
        <f t="shared" si="1"/>
        <v>4</v>
      </c>
      <c r="O16" s="47">
        <f>'SET-GF Cartera'!K8</f>
        <v>4</v>
      </c>
      <c r="V16" s="6"/>
      <c r="W16" s="7"/>
      <c r="X16" s="7"/>
      <c r="AC16" s="41"/>
    </row>
    <row r="17" spans="1:32" ht="17.25" customHeight="1" x14ac:dyDescent="0.25">
      <c r="A17" s="148" t="s">
        <v>101</v>
      </c>
      <c r="B17" s="149"/>
      <c r="C17" s="27" t="str">
        <f>IF((C19),C18/C20,"-")</f>
        <v>-</v>
      </c>
      <c r="D17" s="27" t="str">
        <f t="shared" ref="D17:O17" si="2">IF((D19),D18/D20,"-")</f>
        <v>-</v>
      </c>
      <c r="E17" s="27" t="str">
        <f t="shared" si="2"/>
        <v>-</v>
      </c>
      <c r="F17" s="27" t="str">
        <f t="shared" si="2"/>
        <v>-</v>
      </c>
      <c r="G17" s="27" t="str">
        <f t="shared" si="2"/>
        <v>-</v>
      </c>
      <c r="H17" s="27" t="str">
        <f t="shared" si="2"/>
        <v>-</v>
      </c>
      <c r="I17" s="27" t="str">
        <f t="shared" si="2"/>
        <v>-</v>
      </c>
      <c r="J17" s="27" t="str">
        <f t="shared" si="2"/>
        <v>-</v>
      </c>
      <c r="K17" s="27" t="str">
        <f t="shared" si="2"/>
        <v>-</v>
      </c>
      <c r="L17" s="27" t="str">
        <f t="shared" si="2"/>
        <v>-</v>
      </c>
      <c r="M17" s="27" t="str">
        <f t="shared" si="2"/>
        <v>-</v>
      </c>
      <c r="N17" s="27" t="str">
        <f t="shared" si="2"/>
        <v>-</v>
      </c>
      <c r="O17" s="28" t="str">
        <f t="shared" si="2"/>
        <v>-</v>
      </c>
      <c r="S17" s="34"/>
      <c r="T17" s="34"/>
      <c r="U17" s="34"/>
      <c r="V17" s="34"/>
      <c r="W17" s="34"/>
      <c r="X17" s="34"/>
      <c r="Y17" s="34"/>
      <c r="Z17" s="34"/>
      <c r="AA17" s="34"/>
      <c r="AB17" s="34"/>
      <c r="AC17" s="34"/>
      <c r="AD17" s="34"/>
      <c r="AE17" s="34"/>
      <c r="AF17" s="35"/>
    </row>
    <row r="18" spans="1:32" ht="23.25" customHeight="1" x14ac:dyDescent="0.25">
      <c r="A18" s="150" t="s">
        <v>35</v>
      </c>
      <c r="B18" s="51" t="s">
        <v>140</v>
      </c>
      <c r="C18" s="52">
        <f>C19</f>
        <v>0</v>
      </c>
      <c r="D18" s="52">
        <f>C18+D19</f>
        <v>0</v>
      </c>
      <c r="E18" s="52">
        <f t="shared" ref="E18:N18" si="3">D18+E19</f>
        <v>0</v>
      </c>
      <c r="F18" s="52">
        <f t="shared" si="3"/>
        <v>0</v>
      </c>
      <c r="G18" s="52">
        <f t="shared" si="3"/>
        <v>0</v>
      </c>
      <c r="H18" s="52">
        <f t="shared" si="3"/>
        <v>0</v>
      </c>
      <c r="I18" s="52">
        <f t="shared" si="3"/>
        <v>0</v>
      </c>
      <c r="J18" s="52">
        <f t="shared" si="3"/>
        <v>0</v>
      </c>
      <c r="K18" s="52">
        <f t="shared" si="3"/>
        <v>0</v>
      </c>
      <c r="L18" s="52">
        <f t="shared" si="3"/>
        <v>0</v>
      </c>
      <c r="M18" s="52">
        <f t="shared" si="3"/>
        <v>0</v>
      </c>
      <c r="N18" s="52">
        <f t="shared" si="3"/>
        <v>0</v>
      </c>
      <c r="O18" s="50">
        <f>SUM(C19:N19)</f>
        <v>0</v>
      </c>
      <c r="S18" s="35"/>
      <c r="T18" s="35"/>
      <c r="U18" s="35"/>
      <c r="V18" s="35"/>
      <c r="W18" s="35"/>
      <c r="X18" s="35"/>
      <c r="Y18" s="35"/>
      <c r="Z18" s="35"/>
      <c r="AA18" s="35"/>
      <c r="AB18" s="35"/>
      <c r="AC18" s="35"/>
      <c r="AD18" s="35"/>
      <c r="AE18" s="35"/>
      <c r="AF18" s="35"/>
    </row>
    <row r="19" spans="1:32" ht="22.5" customHeight="1" x14ac:dyDescent="0.25">
      <c r="A19" s="150"/>
      <c r="B19" s="19" t="s">
        <v>150</v>
      </c>
      <c r="C19" s="4"/>
      <c r="D19" s="4"/>
      <c r="E19" s="4"/>
      <c r="F19" s="4"/>
      <c r="G19" s="4"/>
      <c r="H19" s="4"/>
      <c r="I19" s="4"/>
      <c r="J19" s="4"/>
      <c r="K19" s="4"/>
      <c r="L19" s="4"/>
      <c r="M19" s="4"/>
      <c r="N19" s="4"/>
      <c r="O19" s="50">
        <f>SUM(C20:N20)</f>
        <v>0</v>
      </c>
      <c r="S19" s="35"/>
      <c r="T19" s="35"/>
      <c r="U19" s="35"/>
      <c r="V19" s="35"/>
      <c r="W19" s="35"/>
      <c r="X19" s="35"/>
      <c r="Y19" s="35"/>
      <c r="Z19" s="35"/>
      <c r="AA19" s="35"/>
      <c r="AB19" s="35"/>
      <c r="AC19" s="35"/>
      <c r="AD19" s="35"/>
      <c r="AE19" s="35"/>
      <c r="AF19" s="35"/>
    </row>
    <row r="20" spans="1:32" ht="15" customHeight="1" x14ac:dyDescent="0.25">
      <c r="A20" s="150"/>
      <c r="B20" s="51" t="s">
        <v>120</v>
      </c>
      <c r="C20" s="52">
        <f>($C$21+C22)/2</f>
        <v>0</v>
      </c>
      <c r="D20" s="54" t="str">
        <f>IF((D22),($C$21+D22)/2,"-")</f>
        <v>-</v>
      </c>
      <c r="E20" s="54" t="str">
        <f t="shared" ref="E20:N20" si="4">IF((E22),($C$21+E22)/2,"-")</f>
        <v>-</v>
      </c>
      <c r="F20" s="54" t="str">
        <f t="shared" si="4"/>
        <v>-</v>
      </c>
      <c r="G20" s="54" t="str">
        <f t="shared" si="4"/>
        <v>-</v>
      </c>
      <c r="H20" s="54" t="str">
        <f t="shared" si="4"/>
        <v>-</v>
      </c>
      <c r="I20" s="54" t="str">
        <f t="shared" si="4"/>
        <v>-</v>
      </c>
      <c r="J20" s="54" t="str">
        <f t="shared" si="4"/>
        <v>-</v>
      </c>
      <c r="K20" s="54" t="str">
        <f t="shared" si="4"/>
        <v>-</v>
      </c>
      <c r="L20" s="54" t="str">
        <f t="shared" si="4"/>
        <v>-</v>
      </c>
      <c r="M20" s="54" t="str">
        <f t="shared" si="4"/>
        <v>-</v>
      </c>
      <c r="N20" s="54" t="str">
        <f t="shared" si="4"/>
        <v>-</v>
      </c>
      <c r="O20" s="62">
        <f>AVERAGE(C20:N20)</f>
        <v>0</v>
      </c>
      <c r="S20" s="35"/>
      <c r="T20" s="35"/>
      <c r="U20" s="35"/>
      <c r="V20" s="35"/>
      <c r="W20" s="35"/>
      <c r="X20" s="35"/>
      <c r="Y20" s="35"/>
      <c r="Z20" s="35"/>
      <c r="AA20" s="35"/>
      <c r="AB20" s="35"/>
      <c r="AC20" s="35"/>
      <c r="AD20" s="35"/>
      <c r="AE20" s="35"/>
      <c r="AF20" s="35"/>
    </row>
    <row r="21" spans="1:32" ht="24.75" customHeight="1" x14ac:dyDescent="0.25">
      <c r="A21" s="150"/>
      <c r="B21" s="19" t="s">
        <v>151</v>
      </c>
      <c r="C21" s="4"/>
      <c r="D21" s="52">
        <f t="shared" ref="D21:O21" si="5">C22</f>
        <v>0</v>
      </c>
      <c r="E21" s="52">
        <f t="shared" si="5"/>
        <v>0</v>
      </c>
      <c r="F21" s="52">
        <f t="shared" si="5"/>
        <v>0</v>
      </c>
      <c r="G21" s="52">
        <f t="shared" si="5"/>
        <v>0</v>
      </c>
      <c r="H21" s="52">
        <f t="shared" si="5"/>
        <v>0</v>
      </c>
      <c r="I21" s="52">
        <f t="shared" si="5"/>
        <v>0</v>
      </c>
      <c r="J21" s="52">
        <f t="shared" si="5"/>
        <v>0</v>
      </c>
      <c r="K21" s="52">
        <f t="shared" si="5"/>
        <v>0</v>
      </c>
      <c r="L21" s="52">
        <f t="shared" si="5"/>
        <v>0</v>
      </c>
      <c r="M21" s="52">
        <f t="shared" si="5"/>
        <v>0</v>
      </c>
      <c r="N21" s="52">
        <f t="shared" si="5"/>
        <v>0</v>
      </c>
      <c r="O21" s="9">
        <f t="shared" si="5"/>
        <v>0</v>
      </c>
      <c r="S21" s="35"/>
      <c r="T21" s="35"/>
      <c r="U21" s="35"/>
      <c r="V21" s="35"/>
      <c r="W21" s="35"/>
      <c r="X21" s="35"/>
      <c r="Y21" s="35"/>
      <c r="Z21" s="35"/>
      <c r="AA21" s="35"/>
      <c r="AB21" s="35"/>
      <c r="AC21" s="35"/>
      <c r="AD21" s="35"/>
      <c r="AE21" s="35"/>
      <c r="AF21" s="35"/>
    </row>
    <row r="22" spans="1:32" ht="23.25" customHeight="1" x14ac:dyDescent="0.25">
      <c r="A22" s="150"/>
      <c r="B22" s="19" t="s">
        <v>152</v>
      </c>
      <c r="C22" s="4"/>
      <c r="D22" s="4"/>
      <c r="E22" s="4"/>
      <c r="F22" s="4"/>
      <c r="G22" s="4"/>
      <c r="H22" s="4"/>
      <c r="I22" s="4"/>
      <c r="J22" s="4"/>
      <c r="K22" s="4"/>
      <c r="L22" s="4"/>
      <c r="M22" s="4"/>
      <c r="N22" s="4"/>
      <c r="O22" s="9"/>
      <c r="S22" s="35"/>
      <c r="T22" s="35"/>
      <c r="U22" s="35"/>
      <c r="V22" s="35"/>
      <c r="W22" s="35"/>
      <c r="X22" s="35"/>
      <c r="Y22" s="35"/>
      <c r="Z22" s="36"/>
      <c r="AA22" s="36"/>
      <c r="AB22" s="36"/>
      <c r="AC22" s="36"/>
      <c r="AD22" s="36"/>
      <c r="AE22" s="35"/>
      <c r="AF22" s="35"/>
    </row>
    <row r="23" spans="1:32" ht="18" customHeight="1" thickBot="1" x14ac:dyDescent="0.3">
      <c r="A23" s="151"/>
      <c r="B23" s="53" t="s">
        <v>123</v>
      </c>
      <c r="C23" s="63" t="e">
        <f>IF((C17),(360/C17),"-")</f>
        <v>#VALUE!</v>
      </c>
      <c r="D23" s="63" t="e">
        <f t="shared" ref="D23:O23" si="6">IF((D17),(360/D17),"-")</f>
        <v>#VALUE!</v>
      </c>
      <c r="E23" s="63" t="e">
        <f t="shared" si="6"/>
        <v>#VALUE!</v>
      </c>
      <c r="F23" s="63" t="e">
        <f t="shared" si="6"/>
        <v>#VALUE!</v>
      </c>
      <c r="G23" s="63" t="e">
        <f t="shared" si="6"/>
        <v>#VALUE!</v>
      </c>
      <c r="H23" s="63" t="e">
        <f t="shared" si="6"/>
        <v>#VALUE!</v>
      </c>
      <c r="I23" s="63" t="e">
        <f t="shared" si="6"/>
        <v>#VALUE!</v>
      </c>
      <c r="J23" s="63" t="e">
        <f t="shared" si="6"/>
        <v>#VALUE!</v>
      </c>
      <c r="K23" s="63" t="e">
        <f t="shared" si="6"/>
        <v>#VALUE!</v>
      </c>
      <c r="L23" s="63" t="e">
        <f t="shared" si="6"/>
        <v>#VALUE!</v>
      </c>
      <c r="M23" s="63" t="e">
        <f t="shared" si="6"/>
        <v>#VALUE!</v>
      </c>
      <c r="N23" s="63" t="e">
        <f t="shared" si="6"/>
        <v>#VALUE!</v>
      </c>
      <c r="O23" s="64" t="e">
        <f t="shared" si="6"/>
        <v>#VALUE!</v>
      </c>
      <c r="S23" s="35"/>
      <c r="T23" s="35"/>
      <c r="U23" s="35"/>
      <c r="V23" s="37"/>
      <c r="W23" s="38"/>
      <c r="X23" s="38"/>
      <c r="Y23" s="35"/>
      <c r="Z23" s="35"/>
      <c r="AA23" s="35"/>
      <c r="AB23" s="35"/>
      <c r="AC23" s="35"/>
      <c r="AD23" s="35"/>
      <c r="AE23" s="35"/>
      <c r="AF23" s="35"/>
    </row>
    <row r="24" spans="1:32" ht="14.25" customHeight="1" thickBot="1" x14ac:dyDescent="0.3">
      <c r="A24" s="184" t="s">
        <v>33</v>
      </c>
      <c r="B24" s="185"/>
      <c r="C24" s="186"/>
      <c r="D24" s="179" t="str">
        <f>'SET-GF Cartera'!$G8</f>
        <v>Mayor a 3,5 veces</v>
      </c>
      <c r="E24" s="180"/>
      <c r="F24" s="180"/>
      <c r="G24" s="181"/>
      <c r="H24" s="179" t="str">
        <f>'SET-GF Cartera'!$H8</f>
        <v>Entre 2 y 3,5 veces</v>
      </c>
      <c r="I24" s="180"/>
      <c r="J24" s="180"/>
      <c r="K24" s="181"/>
      <c r="L24" s="179" t="str">
        <f>'SET-GF Cartera'!$I8</f>
        <v>Menor de 2 veces</v>
      </c>
      <c r="M24" s="182"/>
      <c r="N24" s="182"/>
      <c r="O24" s="183"/>
      <c r="S24" s="35"/>
      <c r="T24" s="35"/>
      <c r="U24" s="35"/>
      <c r="V24" s="35"/>
      <c r="W24" s="35"/>
      <c r="X24" s="35"/>
      <c r="Y24" s="35"/>
      <c r="Z24" s="35"/>
      <c r="AA24" s="35"/>
      <c r="AB24" s="35"/>
      <c r="AC24" s="35"/>
      <c r="AD24" s="35"/>
      <c r="AE24" s="35"/>
      <c r="AF24" s="35"/>
    </row>
    <row r="25" spans="1:32" ht="33" customHeight="1" thickBot="1" x14ac:dyDescent="0.3">
      <c r="A25" s="155"/>
      <c r="B25" s="156"/>
      <c r="C25" s="156"/>
      <c r="D25" s="162" t="s">
        <v>6</v>
      </c>
      <c r="E25" s="162"/>
      <c r="F25" s="162"/>
      <c r="G25" s="162"/>
      <c r="H25" s="163" t="s">
        <v>52</v>
      </c>
      <c r="I25" s="163"/>
      <c r="J25" s="163"/>
      <c r="K25" s="163"/>
      <c r="L25" s="164" t="s">
        <v>53</v>
      </c>
      <c r="M25" s="164"/>
      <c r="N25" s="164"/>
      <c r="O25" s="165"/>
      <c r="S25" s="35"/>
      <c r="T25" s="35"/>
      <c r="U25" s="35"/>
      <c r="V25" s="37"/>
      <c r="W25" s="38"/>
      <c r="X25" s="38"/>
      <c r="Y25" s="35"/>
      <c r="Z25" s="35"/>
      <c r="AA25" s="35"/>
      <c r="AB25" s="35"/>
      <c r="AC25" s="35"/>
      <c r="AD25" s="35"/>
      <c r="AE25" s="35"/>
      <c r="AF25" s="35"/>
    </row>
    <row r="26" spans="1:32" ht="15.75" customHeight="1" thickBot="1" x14ac:dyDescent="0.3">
      <c r="A26" s="166" t="s">
        <v>34</v>
      </c>
      <c r="B26" s="167"/>
      <c r="C26" s="167"/>
      <c r="D26" s="167"/>
      <c r="E26" s="167"/>
      <c r="F26" s="167"/>
      <c r="G26" s="167"/>
      <c r="H26" s="167"/>
      <c r="I26" s="167"/>
      <c r="J26" s="167"/>
      <c r="K26" s="167"/>
      <c r="L26" s="167"/>
      <c r="M26" s="167"/>
      <c r="N26" s="167"/>
      <c r="O26" s="168"/>
      <c r="V26" s="6"/>
      <c r="W26" s="7"/>
      <c r="X26" s="7"/>
    </row>
    <row r="27" spans="1:32" ht="264.75" customHeight="1" thickBot="1" x14ac:dyDescent="0.3">
      <c r="A27" s="145"/>
      <c r="B27" s="146"/>
      <c r="C27" s="146"/>
      <c r="D27" s="146"/>
      <c r="E27" s="146"/>
      <c r="F27" s="146"/>
      <c r="G27" s="146"/>
      <c r="H27" s="146"/>
      <c r="I27" s="146"/>
      <c r="J27" s="146"/>
      <c r="K27" s="146"/>
      <c r="L27" s="146"/>
      <c r="M27" s="146"/>
      <c r="N27" s="146"/>
      <c r="O27" s="147"/>
      <c r="V27" s="6"/>
    </row>
    <row r="28" spans="1:32" ht="15" customHeight="1" x14ac:dyDescent="0.25">
      <c r="A28" s="169" t="s">
        <v>49</v>
      </c>
      <c r="B28" s="170"/>
      <c r="C28" s="170"/>
      <c r="D28" s="170"/>
      <c r="E28" s="170"/>
      <c r="F28" s="170"/>
      <c r="G28" s="170"/>
      <c r="H28" s="170"/>
      <c r="I28" s="170"/>
      <c r="J28" s="170"/>
      <c r="K28" s="170"/>
      <c r="L28" s="170"/>
      <c r="M28" s="170"/>
      <c r="N28" s="171" t="s">
        <v>51</v>
      </c>
      <c r="O28" s="172"/>
    </row>
    <row r="29" spans="1:32" ht="16.5" customHeight="1" x14ac:dyDescent="0.25">
      <c r="A29" s="141"/>
      <c r="B29" s="142"/>
      <c r="C29" s="142"/>
      <c r="D29" s="142"/>
      <c r="E29" s="142"/>
      <c r="F29" s="142"/>
      <c r="G29" s="142"/>
      <c r="H29" s="142"/>
      <c r="I29" s="142"/>
      <c r="J29" s="142"/>
      <c r="K29" s="142"/>
      <c r="L29" s="142"/>
      <c r="M29" s="142"/>
      <c r="N29" s="143">
        <v>43101</v>
      </c>
      <c r="O29" s="144"/>
    </row>
    <row r="30" spans="1:32" ht="16.5" customHeight="1" x14ac:dyDescent="0.25">
      <c r="A30" s="141"/>
      <c r="B30" s="142"/>
      <c r="C30" s="142"/>
      <c r="D30" s="142"/>
      <c r="E30" s="142"/>
      <c r="F30" s="142"/>
      <c r="G30" s="142"/>
      <c r="H30" s="142"/>
      <c r="I30" s="142"/>
      <c r="J30" s="142"/>
      <c r="K30" s="142"/>
      <c r="L30" s="142"/>
      <c r="M30" s="142"/>
      <c r="N30" s="143">
        <v>43132</v>
      </c>
      <c r="O30" s="144"/>
    </row>
    <row r="31" spans="1:32" ht="16.5" customHeight="1" x14ac:dyDescent="0.25">
      <c r="A31" s="141"/>
      <c r="B31" s="142"/>
      <c r="C31" s="142"/>
      <c r="D31" s="142"/>
      <c r="E31" s="142"/>
      <c r="F31" s="142"/>
      <c r="G31" s="142"/>
      <c r="H31" s="142"/>
      <c r="I31" s="142"/>
      <c r="J31" s="142"/>
      <c r="K31" s="142"/>
      <c r="L31" s="142"/>
      <c r="M31" s="142"/>
      <c r="N31" s="143">
        <v>43160</v>
      </c>
      <c r="O31" s="144"/>
    </row>
    <row r="32" spans="1:32" ht="16.5" customHeight="1" x14ac:dyDescent="0.25">
      <c r="A32" s="141"/>
      <c r="B32" s="142"/>
      <c r="C32" s="142"/>
      <c r="D32" s="142"/>
      <c r="E32" s="142"/>
      <c r="F32" s="142"/>
      <c r="G32" s="142"/>
      <c r="H32" s="142"/>
      <c r="I32" s="142"/>
      <c r="J32" s="142"/>
      <c r="K32" s="142"/>
      <c r="L32" s="142"/>
      <c r="M32" s="142"/>
      <c r="N32" s="143">
        <v>43191</v>
      </c>
      <c r="O32" s="144"/>
    </row>
    <row r="33" spans="1:29" ht="20.25" customHeight="1" x14ac:dyDescent="0.25">
      <c r="A33" s="141"/>
      <c r="B33" s="142"/>
      <c r="C33" s="142"/>
      <c r="D33" s="142"/>
      <c r="E33" s="142"/>
      <c r="F33" s="142"/>
      <c r="G33" s="142"/>
      <c r="H33" s="142"/>
      <c r="I33" s="142"/>
      <c r="J33" s="142"/>
      <c r="K33" s="142"/>
      <c r="L33" s="142"/>
      <c r="M33" s="142"/>
      <c r="N33" s="143">
        <v>43221</v>
      </c>
      <c r="O33" s="144"/>
    </row>
    <row r="34" spans="1:29" ht="20.25" customHeight="1" x14ac:dyDescent="0.25">
      <c r="A34" s="141"/>
      <c r="B34" s="142"/>
      <c r="C34" s="142"/>
      <c r="D34" s="142"/>
      <c r="E34" s="142"/>
      <c r="F34" s="142"/>
      <c r="G34" s="142"/>
      <c r="H34" s="142"/>
      <c r="I34" s="142"/>
      <c r="J34" s="142"/>
      <c r="K34" s="142"/>
      <c r="L34" s="142"/>
      <c r="M34" s="142"/>
      <c r="N34" s="143">
        <v>43252</v>
      </c>
      <c r="O34" s="144"/>
    </row>
    <row r="35" spans="1:29" ht="20.25" customHeight="1" x14ac:dyDescent="0.25">
      <c r="A35" s="141"/>
      <c r="B35" s="142"/>
      <c r="C35" s="142"/>
      <c r="D35" s="142"/>
      <c r="E35" s="142"/>
      <c r="F35" s="142"/>
      <c r="G35" s="142"/>
      <c r="H35" s="142"/>
      <c r="I35" s="142"/>
      <c r="J35" s="142"/>
      <c r="K35" s="142"/>
      <c r="L35" s="142"/>
      <c r="M35" s="142"/>
      <c r="N35" s="143">
        <v>43282</v>
      </c>
      <c r="O35" s="144"/>
      <c r="AC35" s="42" t="s">
        <v>96</v>
      </c>
    </row>
    <row r="36" spans="1:29" ht="20.25" customHeight="1" x14ac:dyDescent="0.25">
      <c r="A36" s="141"/>
      <c r="B36" s="142"/>
      <c r="C36" s="142"/>
      <c r="D36" s="142"/>
      <c r="E36" s="142"/>
      <c r="F36" s="142"/>
      <c r="G36" s="142"/>
      <c r="H36" s="142"/>
      <c r="I36" s="142"/>
      <c r="J36" s="142"/>
      <c r="K36" s="142"/>
      <c r="L36" s="142"/>
      <c r="M36" s="142"/>
      <c r="N36" s="143">
        <v>43313</v>
      </c>
      <c r="O36" s="144"/>
    </row>
    <row r="37" spans="1:29" ht="20.25" customHeight="1" x14ac:dyDescent="0.25">
      <c r="A37" s="141"/>
      <c r="B37" s="142"/>
      <c r="C37" s="142"/>
      <c r="D37" s="142"/>
      <c r="E37" s="142"/>
      <c r="F37" s="142"/>
      <c r="G37" s="142"/>
      <c r="H37" s="142"/>
      <c r="I37" s="142"/>
      <c r="J37" s="142"/>
      <c r="K37" s="142"/>
      <c r="L37" s="142"/>
      <c r="M37" s="142"/>
      <c r="N37" s="143">
        <v>43344</v>
      </c>
      <c r="O37" s="144"/>
    </row>
    <row r="38" spans="1:29" ht="20.25" customHeight="1" x14ac:dyDescent="0.25">
      <c r="A38" s="141"/>
      <c r="B38" s="142"/>
      <c r="C38" s="142"/>
      <c r="D38" s="142"/>
      <c r="E38" s="142"/>
      <c r="F38" s="142"/>
      <c r="G38" s="142"/>
      <c r="H38" s="142"/>
      <c r="I38" s="142"/>
      <c r="J38" s="142"/>
      <c r="K38" s="142"/>
      <c r="L38" s="142"/>
      <c r="M38" s="142"/>
      <c r="N38" s="143">
        <v>43374</v>
      </c>
      <c r="O38" s="144"/>
    </row>
    <row r="39" spans="1:29" ht="20.25" customHeight="1" x14ac:dyDescent="0.25">
      <c r="A39" s="141"/>
      <c r="B39" s="142"/>
      <c r="C39" s="142"/>
      <c r="D39" s="142"/>
      <c r="E39" s="142"/>
      <c r="F39" s="142"/>
      <c r="G39" s="142"/>
      <c r="H39" s="142"/>
      <c r="I39" s="142"/>
      <c r="J39" s="142"/>
      <c r="K39" s="142"/>
      <c r="L39" s="142"/>
      <c r="M39" s="142"/>
      <c r="N39" s="143">
        <v>43405</v>
      </c>
      <c r="O39" s="144"/>
    </row>
    <row r="40" spans="1:29" ht="20.25" customHeight="1" thickBot="1" x14ac:dyDescent="0.3">
      <c r="A40" s="141"/>
      <c r="B40" s="142"/>
      <c r="C40" s="142"/>
      <c r="D40" s="142"/>
      <c r="E40" s="142"/>
      <c r="F40" s="142"/>
      <c r="G40" s="142"/>
      <c r="H40" s="142"/>
      <c r="I40" s="142"/>
      <c r="J40" s="142"/>
      <c r="K40" s="142"/>
      <c r="L40" s="142"/>
      <c r="M40" s="142"/>
      <c r="N40" s="143">
        <v>43435</v>
      </c>
      <c r="O40" s="144"/>
    </row>
    <row r="41" spans="1:29" ht="25.5" customHeight="1" x14ac:dyDescent="0.25">
      <c r="A41" s="169" t="s">
        <v>50</v>
      </c>
      <c r="B41" s="170"/>
      <c r="C41" s="170"/>
      <c r="D41" s="170"/>
      <c r="E41" s="170"/>
      <c r="F41" s="170"/>
      <c r="G41" s="170"/>
      <c r="H41" s="170"/>
      <c r="I41" s="170"/>
      <c r="J41" s="170"/>
      <c r="K41" s="170"/>
      <c r="L41" s="170"/>
      <c r="M41" s="170"/>
      <c r="N41" s="171" t="s">
        <v>51</v>
      </c>
      <c r="O41" s="172"/>
    </row>
    <row r="42" spans="1:29" ht="24" customHeight="1" x14ac:dyDescent="0.25">
      <c r="A42" s="141"/>
      <c r="B42" s="142"/>
      <c r="C42" s="142"/>
      <c r="D42" s="142"/>
      <c r="E42" s="142"/>
      <c r="F42" s="142"/>
      <c r="G42" s="142"/>
      <c r="H42" s="142"/>
      <c r="I42" s="142"/>
      <c r="J42" s="142"/>
      <c r="K42" s="142"/>
      <c r="L42" s="142"/>
      <c r="M42" s="142"/>
      <c r="N42" s="187"/>
      <c r="O42" s="188"/>
    </row>
    <row r="43" spans="1:29" ht="15.75" thickBot="1" x14ac:dyDescent="0.3">
      <c r="A43" s="176"/>
      <c r="B43" s="177"/>
      <c r="C43" s="177"/>
      <c r="D43" s="177"/>
      <c r="E43" s="177"/>
      <c r="F43" s="177"/>
      <c r="G43" s="177"/>
      <c r="H43" s="177"/>
      <c r="I43" s="177"/>
      <c r="J43" s="177"/>
      <c r="K43" s="177"/>
      <c r="L43" s="177"/>
      <c r="M43" s="177"/>
      <c r="N43" s="177"/>
      <c r="O43" s="178"/>
    </row>
    <row r="44" spans="1:29" ht="5.25" customHeight="1" x14ac:dyDescent="0.25">
      <c r="A44" s="173"/>
      <c r="B44" s="173"/>
      <c r="C44" s="173"/>
      <c r="D44" s="173"/>
      <c r="E44" s="173"/>
      <c r="F44" s="173"/>
      <c r="G44" s="173"/>
      <c r="H44" s="173"/>
      <c r="I44" s="173"/>
      <c r="J44" s="173"/>
      <c r="K44" s="173"/>
      <c r="L44" s="173"/>
      <c r="M44" s="173"/>
      <c r="N44" s="173"/>
      <c r="O44" s="173"/>
    </row>
    <row r="46" spans="1:29" ht="14.25" x14ac:dyDescent="0.2">
      <c r="Q46" s="24" t="s">
        <v>72</v>
      </c>
    </row>
    <row r="47" spans="1:29" ht="14.25" x14ac:dyDescent="0.2">
      <c r="Q47" s="24" t="s">
        <v>73</v>
      </c>
    </row>
    <row r="48" spans="1:29" ht="14.25" x14ac:dyDescent="0.2">
      <c r="Q48" s="24" t="s">
        <v>74</v>
      </c>
    </row>
    <row r="49" spans="17:17" ht="14.25" x14ac:dyDescent="0.2">
      <c r="Q49" s="24" t="s">
        <v>75</v>
      </c>
    </row>
    <row r="50" spans="17:17" ht="14.25" x14ac:dyDescent="0.2">
      <c r="Q50" s="24" t="s">
        <v>76</v>
      </c>
    </row>
    <row r="51" spans="17:17" ht="14.25" x14ac:dyDescent="0.2">
      <c r="Q51" s="24" t="s">
        <v>77</v>
      </c>
    </row>
    <row r="52" spans="17:17" ht="14.25" x14ac:dyDescent="0.2">
      <c r="Q52" s="24" t="s">
        <v>78</v>
      </c>
    </row>
    <row r="53" spans="17:17" ht="14.25" x14ac:dyDescent="0.2">
      <c r="Q53" s="24" t="s">
        <v>79</v>
      </c>
    </row>
    <row r="54" spans="17:17" ht="14.25" x14ac:dyDescent="0.2">
      <c r="Q54" s="24" t="s">
        <v>80</v>
      </c>
    </row>
    <row r="55" spans="17:17" ht="14.25" x14ac:dyDescent="0.2">
      <c r="Q55" s="24" t="s">
        <v>81</v>
      </c>
    </row>
    <row r="56" spans="17:17" ht="14.25" x14ac:dyDescent="0.2">
      <c r="Q56" s="24" t="s">
        <v>82</v>
      </c>
    </row>
    <row r="57" spans="17:17" ht="14.25" x14ac:dyDescent="0.2">
      <c r="Q57" s="24" t="s">
        <v>83</v>
      </c>
    </row>
    <row r="58" spans="17:17" ht="14.25" x14ac:dyDescent="0.2">
      <c r="Q58" s="24" t="s">
        <v>84</v>
      </c>
    </row>
    <row r="60" spans="17:17" x14ac:dyDescent="0.25">
      <c r="Q60" s="32">
        <v>0.89</v>
      </c>
    </row>
    <row r="61" spans="17:17" x14ac:dyDescent="0.25">
      <c r="Q61" s="32">
        <v>4</v>
      </c>
    </row>
  </sheetData>
  <sheetProtection algorithmName="SHA-512" hashValue="0ofnsz5m7SCofBOc8kUfIvWZ1SevmFmVrP7Re6yvAMbeASZs5xlBXms2BLKzkt8v2fKppDeGGSpnpNPlM4DLGw==" saltValue="hqCZ4A/iynbq0qH1+axOGw==" spinCount="100000" sheet="1" objects="1" scenarios="1"/>
  <mergeCells count="74">
    <mergeCell ref="A43:M43"/>
    <mergeCell ref="N43:O43"/>
    <mergeCell ref="A44:O44"/>
    <mergeCell ref="A40:M40"/>
    <mergeCell ref="N40:O40"/>
    <mergeCell ref="A41:M41"/>
    <mergeCell ref="N41:O41"/>
    <mergeCell ref="A42:M42"/>
    <mergeCell ref="N42:O42"/>
    <mergeCell ref="A37:M37"/>
    <mergeCell ref="N37:O37"/>
    <mergeCell ref="A38:M38"/>
    <mergeCell ref="N38:O38"/>
    <mergeCell ref="A39:M39"/>
    <mergeCell ref="N39:O39"/>
    <mergeCell ref="A34:M34"/>
    <mergeCell ref="N34:O34"/>
    <mergeCell ref="A35:M35"/>
    <mergeCell ref="N35:O35"/>
    <mergeCell ref="A36:M36"/>
    <mergeCell ref="N36:O36"/>
    <mergeCell ref="A31:M31"/>
    <mergeCell ref="N31:O31"/>
    <mergeCell ref="A32:M32"/>
    <mergeCell ref="N32:O32"/>
    <mergeCell ref="A33:M33"/>
    <mergeCell ref="N33:O33"/>
    <mergeCell ref="A28:M28"/>
    <mergeCell ref="N28:O28"/>
    <mergeCell ref="A29:M29"/>
    <mergeCell ref="N29:O29"/>
    <mergeCell ref="A30:M30"/>
    <mergeCell ref="N30:O30"/>
    <mergeCell ref="A27:O27"/>
    <mergeCell ref="A16:B16"/>
    <mergeCell ref="A17:B17"/>
    <mergeCell ref="A18:A23"/>
    <mergeCell ref="A24:C25"/>
    <mergeCell ref="D24:G24"/>
    <mergeCell ref="H24:K24"/>
    <mergeCell ref="L24:O24"/>
    <mergeCell ref="D25:G25"/>
    <mergeCell ref="H25:K25"/>
    <mergeCell ref="L25:O25"/>
    <mergeCell ref="A26:O26"/>
    <mergeCell ref="A15:B15"/>
    <mergeCell ref="L7:O7"/>
    <mergeCell ref="L8:M8"/>
    <mergeCell ref="N8:O8"/>
    <mergeCell ref="A9:D9"/>
    <mergeCell ref="F9:G9"/>
    <mergeCell ref="J9:O9"/>
    <mergeCell ref="A10:O10"/>
    <mergeCell ref="A11:O11"/>
    <mergeCell ref="A12:O12"/>
    <mergeCell ref="A13:O13"/>
    <mergeCell ref="A14:B14"/>
    <mergeCell ref="A5:E5"/>
    <mergeCell ref="F5:O5"/>
    <mergeCell ref="A6:E6"/>
    <mergeCell ref="G6:O6"/>
    <mergeCell ref="A7:D8"/>
    <mergeCell ref="E7:E8"/>
    <mergeCell ref="F7:G8"/>
    <mergeCell ref="H7:H8"/>
    <mergeCell ref="I7:I8"/>
    <mergeCell ref="J7:K8"/>
    <mergeCell ref="A4:E4"/>
    <mergeCell ref="F4:O4"/>
    <mergeCell ref="A1:C2"/>
    <mergeCell ref="D1:O1"/>
    <mergeCell ref="D2:O2"/>
    <mergeCell ref="A3:E3"/>
    <mergeCell ref="F3:O3"/>
  </mergeCells>
  <dataValidations count="1">
    <dataValidation type="list" allowBlank="1" showInputMessage="1" showErrorMessage="1" sqref="J9:O9" xr:uid="{00000000-0002-0000-0300-000000000000}">
      <formula1>$Q$46:$Q$58</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12289"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12289"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61"/>
  <sheetViews>
    <sheetView topLeftCell="A4" zoomScaleNormal="100" zoomScaleSheetLayoutView="72" workbookViewId="0">
      <selection activeCell="C22" sqref="C22"/>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8" width="11.42578125" style="3" hidden="1" customWidth="1"/>
    <col min="19" max="19" width="8" style="3" customWidth="1"/>
    <col min="20" max="21" width="7.140625" style="3" customWidth="1"/>
    <col min="22" max="22" width="6.7109375" style="3" customWidth="1"/>
    <col min="23" max="23" width="7.42578125" style="3" customWidth="1"/>
    <col min="24" max="25" width="7.85546875" style="3" customWidth="1"/>
    <col min="26" max="28" width="7.7109375" style="3" customWidth="1"/>
    <col min="29" max="29" width="18" style="3" customWidth="1"/>
    <col min="30" max="30" width="8.85546875" style="3" customWidth="1"/>
    <col min="31" max="31" width="8.140625" style="3" customWidth="1"/>
    <col min="32"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9" ht="20.25" customHeight="1" x14ac:dyDescent="0.25">
      <c r="A1" s="91"/>
      <c r="B1" s="92"/>
      <c r="C1" s="93"/>
      <c r="D1" s="97" t="s">
        <v>19</v>
      </c>
      <c r="E1" s="97"/>
      <c r="F1" s="97"/>
      <c r="G1" s="97"/>
      <c r="H1" s="97"/>
      <c r="I1" s="97"/>
      <c r="J1" s="97"/>
      <c r="K1" s="97"/>
      <c r="L1" s="97"/>
      <c r="M1" s="97"/>
      <c r="N1" s="97"/>
      <c r="O1" s="98"/>
    </row>
    <row r="2" spans="1:29" ht="15.75" customHeight="1" thickBot="1" x14ac:dyDescent="0.3">
      <c r="A2" s="94"/>
      <c r="B2" s="95"/>
      <c r="C2" s="96"/>
      <c r="D2" s="99" t="s">
        <v>58</v>
      </c>
      <c r="E2" s="99"/>
      <c r="F2" s="99"/>
      <c r="G2" s="99"/>
      <c r="H2" s="99"/>
      <c r="I2" s="99"/>
      <c r="J2" s="99"/>
      <c r="K2" s="99"/>
      <c r="L2" s="99"/>
      <c r="M2" s="99"/>
      <c r="N2" s="99"/>
      <c r="O2" s="100"/>
    </row>
    <row r="3" spans="1:29" ht="13.5" customHeight="1" x14ac:dyDescent="0.25">
      <c r="A3" s="101" t="s">
        <v>0</v>
      </c>
      <c r="B3" s="102"/>
      <c r="C3" s="102"/>
      <c r="D3" s="102"/>
      <c r="E3" s="102"/>
      <c r="F3" s="102" t="str">
        <f>'SET-GF Cartera'!J3</f>
        <v>GESTIÓN FINANCIERA -CARTERA</v>
      </c>
      <c r="G3" s="102"/>
      <c r="H3" s="102"/>
      <c r="I3" s="102"/>
      <c r="J3" s="102"/>
      <c r="K3" s="102"/>
      <c r="L3" s="102"/>
      <c r="M3" s="102"/>
      <c r="N3" s="102"/>
      <c r="O3" s="103"/>
    </row>
    <row r="4" spans="1:29" ht="15.75" customHeight="1" x14ac:dyDescent="0.25">
      <c r="A4" s="87" t="s">
        <v>1</v>
      </c>
      <c r="B4" s="88"/>
      <c r="C4" s="88"/>
      <c r="D4" s="88"/>
      <c r="E4" s="88"/>
      <c r="F4" s="89" t="str">
        <f>'SET-GF Cartera'!$B9</f>
        <v>Rotación de Cartera (Vta. Servicios Públicos - Nataga)</v>
      </c>
      <c r="G4" s="89"/>
      <c r="H4" s="89"/>
      <c r="I4" s="89"/>
      <c r="J4" s="89"/>
      <c r="K4" s="89"/>
      <c r="L4" s="89"/>
      <c r="M4" s="89"/>
      <c r="N4" s="89"/>
      <c r="O4" s="90"/>
    </row>
    <row r="5" spans="1:29" ht="15.75" customHeight="1" x14ac:dyDescent="0.25">
      <c r="A5" s="87" t="s">
        <v>46</v>
      </c>
      <c r="B5" s="88"/>
      <c r="C5" s="88"/>
      <c r="D5" s="88"/>
      <c r="E5" s="88"/>
      <c r="F5" s="104" t="str">
        <f>'SET-GF Cartera'!F9</f>
        <v>Efectividad</v>
      </c>
      <c r="G5" s="105"/>
      <c r="H5" s="105"/>
      <c r="I5" s="105"/>
      <c r="J5" s="105"/>
      <c r="K5" s="105"/>
      <c r="L5" s="105"/>
      <c r="M5" s="105"/>
      <c r="N5" s="105"/>
      <c r="O5" s="106"/>
    </row>
    <row r="6" spans="1:29" ht="17.25" customHeight="1" thickBot="1" x14ac:dyDescent="0.3">
      <c r="A6" s="107" t="s">
        <v>20</v>
      </c>
      <c r="B6" s="108"/>
      <c r="C6" s="108"/>
      <c r="D6" s="108"/>
      <c r="E6" s="108"/>
      <c r="F6" s="10" t="s">
        <v>85</v>
      </c>
      <c r="G6" s="109" t="str">
        <f>'SET-GF Cartera'!A9</f>
        <v>IN04</v>
      </c>
      <c r="H6" s="109"/>
      <c r="I6" s="109"/>
      <c r="J6" s="109"/>
      <c r="K6" s="109"/>
      <c r="L6" s="109"/>
      <c r="M6" s="109"/>
      <c r="N6" s="109"/>
      <c r="O6" s="110"/>
    </row>
    <row r="7" spans="1:29" ht="12.75" customHeight="1" x14ac:dyDescent="0.25">
      <c r="A7" s="111" t="s">
        <v>21</v>
      </c>
      <c r="B7" s="112"/>
      <c r="C7" s="112"/>
      <c r="D7" s="112"/>
      <c r="E7" s="115" t="s">
        <v>22</v>
      </c>
      <c r="F7" s="115" t="s">
        <v>23</v>
      </c>
      <c r="G7" s="115"/>
      <c r="H7" s="115" t="s">
        <v>24</v>
      </c>
      <c r="I7" s="115" t="s">
        <v>25</v>
      </c>
      <c r="J7" s="115" t="s">
        <v>26</v>
      </c>
      <c r="K7" s="115"/>
      <c r="L7" s="119" t="s">
        <v>27</v>
      </c>
      <c r="M7" s="119"/>
      <c r="N7" s="119"/>
      <c r="O7" s="120"/>
    </row>
    <row r="8" spans="1:29" ht="46.5" customHeight="1" x14ac:dyDescent="0.25">
      <c r="A8" s="113"/>
      <c r="B8" s="114"/>
      <c r="C8" s="114"/>
      <c r="D8" s="114"/>
      <c r="E8" s="116"/>
      <c r="F8" s="116"/>
      <c r="G8" s="116"/>
      <c r="H8" s="116"/>
      <c r="I8" s="116"/>
      <c r="J8" s="116"/>
      <c r="K8" s="116"/>
      <c r="L8" s="114" t="s">
        <v>28</v>
      </c>
      <c r="M8" s="114"/>
      <c r="N8" s="114" t="s">
        <v>29</v>
      </c>
      <c r="O8" s="121"/>
    </row>
    <row r="9" spans="1:29" ht="89.25" customHeight="1" thickBot="1" x14ac:dyDescent="0.3">
      <c r="A9" s="122" t="str">
        <f>'SET-GF Cartera'!$C9</f>
        <v>Establecer el número de veces que las C x C  por ventas de servicios públicos del municipio de Nataga giran en promedio en un período de tiempo, generalmente un año, con el fin de ajustar en lo posible el ciclo haciendolo mas dinámico.</v>
      </c>
      <c r="B9" s="123"/>
      <c r="C9" s="123"/>
      <c r="D9" s="123"/>
      <c r="E9" s="8" t="s">
        <v>90</v>
      </c>
      <c r="F9" s="123" t="str">
        <f>'SET-GF Cartera'!$D9</f>
        <v>Facturación servicios públicos del municipio de Nataga del periódo / Cuentas por cobrar promedio de servicios públicos del municipio de Nataga</v>
      </c>
      <c r="G9" s="123"/>
      <c r="H9" s="33">
        <f>$O16</f>
        <v>4</v>
      </c>
      <c r="I9" s="16" t="str">
        <f>'SET-GF Cartera'!$E9</f>
        <v>Mensual</v>
      </c>
      <c r="J9" s="124" t="s">
        <v>82</v>
      </c>
      <c r="K9" s="125"/>
      <c r="L9" s="125"/>
      <c r="M9" s="125"/>
      <c r="N9" s="125"/>
      <c r="O9" s="126"/>
    </row>
    <row r="10" spans="1:29" ht="13.5" customHeight="1" x14ac:dyDescent="0.25">
      <c r="A10" s="127" t="s">
        <v>36</v>
      </c>
      <c r="B10" s="128"/>
      <c r="C10" s="128"/>
      <c r="D10" s="128"/>
      <c r="E10" s="128"/>
      <c r="F10" s="128"/>
      <c r="G10" s="128"/>
      <c r="H10" s="128"/>
      <c r="I10" s="128"/>
      <c r="J10" s="128"/>
      <c r="K10" s="128"/>
      <c r="L10" s="128"/>
      <c r="M10" s="128"/>
      <c r="N10" s="128"/>
      <c r="O10" s="129"/>
    </row>
    <row r="11" spans="1:29" ht="18.75" customHeight="1" thickBot="1" x14ac:dyDescent="0.3">
      <c r="A11" s="130"/>
      <c r="B11" s="131"/>
      <c r="C11" s="131"/>
      <c r="D11" s="131"/>
      <c r="E11" s="131"/>
      <c r="F11" s="131"/>
      <c r="G11" s="131"/>
      <c r="H11" s="131"/>
      <c r="I11" s="131"/>
      <c r="J11" s="131"/>
      <c r="K11" s="131"/>
      <c r="L11" s="131"/>
      <c r="M11" s="131"/>
      <c r="N11" s="131"/>
      <c r="O11" s="132"/>
    </row>
    <row r="12" spans="1:29" ht="15" customHeight="1" thickBot="1" x14ac:dyDescent="0.3">
      <c r="A12" s="133" t="s">
        <v>30</v>
      </c>
      <c r="B12" s="134"/>
      <c r="C12" s="134"/>
      <c r="D12" s="134"/>
      <c r="E12" s="134"/>
      <c r="F12" s="134"/>
      <c r="G12" s="134"/>
      <c r="H12" s="134"/>
      <c r="I12" s="134"/>
      <c r="J12" s="134"/>
      <c r="K12" s="134"/>
      <c r="L12" s="134"/>
      <c r="M12" s="134"/>
      <c r="N12" s="134"/>
      <c r="O12" s="135"/>
      <c r="V12" s="6"/>
      <c r="W12" s="17"/>
      <c r="X12" s="17"/>
    </row>
    <row r="13" spans="1:29" ht="16.5" customHeight="1" x14ac:dyDescent="0.25">
      <c r="A13" s="136" t="s">
        <v>138</v>
      </c>
      <c r="B13" s="137"/>
      <c r="C13" s="137"/>
      <c r="D13" s="137"/>
      <c r="E13" s="137"/>
      <c r="F13" s="137"/>
      <c r="G13" s="137"/>
      <c r="H13" s="137"/>
      <c r="I13" s="137"/>
      <c r="J13" s="137"/>
      <c r="K13" s="137"/>
      <c r="L13" s="137"/>
      <c r="M13" s="137"/>
      <c r="N13" s="137"/>
      <c r="O13" s="138"/>
      <c r="V13" s="6"/>
      <c r="W13" s="7"/>
      <c r="X13" s="7"/>
      <c r="AC13" s="41"/>
    </row>
    <row r="14" spans="1:29" ht="16.5" customHeight="1" x14ac:dyDescent="0.25">
      <c r="A14" s="139" t="s">
        <v>31</v>
      </c>
      <c r="B14" s="140"/>
      <c r="C14" s="45" t="s">
        <v>7</v>
      </c>
      <c r="D14" s="45" t="s">
        <v>8</v>
      </c>
      <c r="E14" s="45" t="s">
        <v>9</v>
      </c>
      <c r="F14" s="45" t="s">
        <v>10</v>
      </c>
      <c r="G14" s="45" t="s">
        <v>11</v>
      </c>
      <c r="H14" s="45" t="s">
        <v>12</v>
      </c>
      <c r="I14" s="45" t="s">
        <v>13</v>
      </c>
      <c r="J14" s="45" t="s">
        <v>14</v>
      </c>
      <c r="K14" s="45" t="s">
        <v>15</v>
      </c>
      <c r="L14" s="45" t="s">
        <v>16</v>
      </c>
      <c r="M14" s="45" t="s">
        <v>17</v>
      </c>
      <c r="N14" s="45" t="s">
        <v>18</v>
      </c>
      <c r="O14" s="5" t="s">
        <v>32</v>
      </c>
      <c r="V14" s="6"/>
      <c r="W14" s="7"/>
      <c r="X14" s="7"/>
      <c r="AC14" s="41"/>
    </row>
    <row r="15" spans="1:29" ht="16.5" customHeight="1" x14ac:dyDescent="0.25">
      <c r="A15" s="117" t="s">
        <v>37</v>
      </c>
      <c r="B15" s="118"/>
      <c r="C15" s="44">
        <f t="shared" ref="C15:N15" si="0">$O$15</f>
        <v>0.89</v>
      </c>
      <c r="D15" s="44">
        <f t="shared" si="0"/>
        <v>0.89</v>
      </c>
      <c r="E15" s="44">
        <f t="shared" si="0"/>
        <v>0.89</v>
      </c>
      <c r="F15" s="44">
        <f t="shared" si="0"/>
        <v>0.89</v>
      </c>
      <c r="G15" s="44">
        <f t="shared" si="0"/>
        <v>0.89</v>
      </c>
      <c r="H15" s="44">
        <f t="shared" si="0"/>
        <v>0.89</v>
      </c>
      <c r="I15" s="44">
        <f t="shared" si="0"/>
        <v>0.89</v>
      </c>
      <c r="J15" s="44">
        <f t="shared" si="0"/>
        <v>0.89</v>
      </c>
      <c r="K15" s="44">
        <f t="shared" si="0"/>
        <v>0.89</v>
      </c>
      <c r="L15" s="44">
        <f t="shared" si="0"/>
        <v>0.89</v>
      </c>
      <c r="M15" s="44">
        <f t="shared" si="0"/>
        <v>0.89</v>
      </c>
      <c r="N15" s="44">
        <f t="shared" si="0"/>
        <v>0.89</v>
      </c>
      <c r="O15" s="46">
        <f>'SET-GF Cartera'!J9</f>
        <v>0.89</v>
      </c>
      <c r="V15" s="6"/>
      <c r="W15" s="7"/>
      <c r="X15" s="7"/>
      <c r="AC15" s="41"/>
    </row>
    <row r="16" spans="1:29" ht="17.25" customHeight="1" x14ac:dyDescent="0.25">
      <c r="A16" s="117" t="s">
        <v>137</v>
      </c>
      <c r="B16" s="118"/>
      <c r="C16" s="44">
        <f t="shared" ref="C16:N16" si="1">$O$16</f>
        <v>4</v>
      </c>
      <c r="D16" s="44">
        <f t="shared" si="1"/>
        <v>4</v>
      </c>
      <c r="E16" s="44">
        <f t="shared" si="1"/>
        <v>4</v>
      </c>
      <c r="F16" s="44">
        <f t="shared" si="1"/>
        <v>4</v>
      </c>
      <c r="G16" s="44">
        <f t="shared" si="1"/>
        <v>4</v>
      </c>
      <c r="H16" s="44">
        <f t="shared" si="1"/>
        <v>4</v>
      </c>
      <c r="I16" s="44">
        <f t="shared" si="1"/>
        <v>4</v>
      </c>
      <c r="J16" s="44">
        <f t="shared" si="1"/>
        <v>4</v>
      </c>
      <c r="K16" s="44">
        <f t="shared" si="1"/>
        <v>4</v>
      </c>
      <c r="L16" s="44">
        <f t="shared" si="1"/>
        <v>4</v>
      </c>
      <c r="M16" s="44">
        <f t="shared" si="1"/>
        <v>4</v>
      </c>
      <c r="N16" s="44">
        <f t="shared" si="1"/>
        <v>4</v>
      </c>
      <c r="O16" s="47">
        <f>'SET-GF Cartera'!K9</f>
        <v>4</v>
      </c>
      <c r="V16" s="6"/>
      <c r="W16" s="7"/>
      <c r="X16" s="7"/>
      <c r="AC16" s="41"/>
    </row>
    <row r="17" spans="1:32" ht="17.25" customHeight="1" x14ac:dyDescent="0.25">
      <c r="A17" s="148" t="s">
        <v>101</v>
      </c>
      <c r="B17" s="149"/>
      <c r="C17" s="27" t="str">
        <f>IF((C19),C18/C20,"-")</f>
        <v>-</v>
      </c>
      <c r="D17" s="27" t="str">
        <f t="shared" ref="D17:O17" si="2">IF((D19),D18/D20,"-")</f>
        <v>-</v>
      </c>
      <c r="E17" s="27" t="str">
        <f t="shared" si="2"/>
        <v>-</v>
      </c>
      <c r="F17" s="27" t="str">
        <f t="shared" si="2"/>
        <v>-</v>
      </c>
      <c r="G17" s="27" t="str">
        <f t="shared" si="2"/>
        <v>-</v>
      </c>
      <c r="H17" s="27" t="str">
        <f t="shared" si="2"/>
        <v>-</v>
      </c>
      <c r="I17" s="27" t="str">
        <f t="shared" si="2"/>
        <v>-</v>
      </c>
      <c r="J17" s="27" t="str">
        <f t="shared" si="2"/>
        <v>-</v>
      </c>
      <c r="K17" s="27" t="str">
        <f t="shared" si="2"/>
        <v>-</v>
      </c>
      <c r="L17" s="27" t="str">
        <f t="shared" si="2"/>
        <v>-</v>
      </c>
      <c r="M17" s="27" t="str">
        <f t="shared" si="2"/>
        <v>-</v>
      </c>
      <c r="N17" s="27" t="str">
        <f t="shared" si="2"/>
        <v>-</v>
      </c>
      <c r="O17" s="28" t="str">
        <f t="shared" si="2"/>
        <v>-</v>
      </c>
      <c r="S17" s="34"/>
      <c r="T17" s="34"/>
      <c r="U17" s="34"/>
      <c r="V17" s="34"/>
      <c r="W17" s="34"/>
      <c r="X17" s="34"/>
      <c r="Y17" s="34"/>
      <c r="Z17" s="34"/>
      <c r="AA17" s="34"/>
      <c r="AB17" s="34"/>
      <c r="AC17" s="34"/>
      <c r="AD17" s="34"/>
      <c r="AE17" s="34"/>
      <c r="AF17" s="35"/>
    </row>
    <row r="18" spans="1:32" ht="26.25" customHeight="1" x14ac:dyDescent="0.25">
      <c r="A18" s="150" t="s">
        <v>35</v>
      </c>
      <c r="B18" s="51" t="s">
        <v>140</v>
      </c>
      <c r="C18" s="52">
        <f>C19</f>
        <v>0</v>
      </c>
      <c r="D18" s="52">
        <f>C18+D19</f>
        <v>0</v>
      </c>
      <c r="E18" s="52">
        <f t="shared" ref="E18:N18" si="3">D18+E19</f>
        <v>0</v>
      </c>
      <c r="F18" s="52">
        <f t="shared" si="3"/>
        <v>0</v>
      </c>
      <c r="G18" s="52">
        <f t="shared" si="3"/>
        <v>0</v>
      </c>
      <c r="H18" s="52">
        <f t="shared" si="3"/>
        <v>0</v>
      </c>
      <c r="I18" s="52">
        <f t="shared" si="3"/>
        <v>0</v>
      </c>
      <c r="J18" s="52">
        <f t="shared" si="3"/>
        <v>0</v>
      </c>
      <c r="K18" s="52">
        <f t="shared" si="3"/>
        <v>0</v>
      </c>
      <c r="L18" s="52">
        <f t="shared" si="3"/>
        <v>0</v>
      </c>
      <c r="M18" s="52">
        <f t="shared" si="3"/>
        <v>0</v>
      </c>
      <c r="N18" s="52">
        <f t="shared" si="3"/>
        <v>0</v>
      </c>
      <c r="O18" s="50">
        <f>SUM(C19:N19)</f>
        <v>0</v>
      </c>
      <c r="S18" s="35"/>
      <c r="T18" s="35"/>
      <c r="U18" s="35"/>
      <c r="V18" s="35"/>
      <c r="W18" s="35"/>
      <c r="X18" s="35"/>
      <c r="Y18" s="35"/>
      <c r="Z18" s="35"/>
      <c r="AA18" s="35"/>
      <c r="AB18" s="35"/>
      <c r="AC18" s="35"/>
      <c r="AD18" s="35"/>
      <c r="AE18" s="35"/>
      <c r="AF18" s="35"/>
    </row>
    <row r="19" spans="1:32" ht="21.75" customHeight="1" x14ac:dyDescent="0.25">
      <c r="A19" s="150"/>
      <c r="B19" s="19" t="s">
        <v>147</v>
      </c>
      <c r="C19" s="4"/>
      <c r="D19" s="4"/>
      <c r="E19" s="4"/>
      <c r="F19" s="4"/>
      <c r="G19" s="4"/>
      <c r="H19" s="4"/>
      <c r="I19" s="4"/>
      <c r="J19" s="4"/>
      <c r="K19" s="4"/>
      <c r="L19" s="4"/>
      <c r="M19" s="4"/>
      <c r="N19" s="4"/>
      <c r="O19" s="50">
        <f>SUM(C20:N20)</f>
        <v>0</v>
      </c>
      <c r="S19" s="35"/>
      <c r="T19" s="35"/>
      <c r="U19" s="35"/>
      <c r="V19" s="35"/>
      <c r="W19" s="35"/>
      <c r="X19" s="35"/>
      <c r="Y19" s="35"/>
      <c r="Z19" s="35"/>
      <c r="AA19" s="35"/>
      <c r="AB19" s="35"/>
      <c r="AC19" s="35"/>
      <c r="AD19" s="35"/>
      <c r="AE19" s="35"/>
      <c r="AF19" s="35"/>
    </row>
    <row r="20" spans="1:32" ht="16.5" customHeight="1" x14ac:dyDescent="0.25">
      <c r="A20" s="150"/>
      <c r="B20" s="51" t="s">
        <v>120</v>
      </c>
      <c r="C20" s="52">
        <f>($C$21+C22)/2</f>
        <v>0</v>
      </c>
      <c r="D20" s="54" t="str">
        <f>IF((D22),($C$21+D22)/2,"-")</f>
        <v>-</v>
      </c>
      <c r="E20" s="54" t="str">
        <f t="shared" ref="E20:N20" si="4">IF((E22),($C$21+E22)/2,"-")</f>
        <v>-</v>
      </c>
      <c r="F20" s="54" t="str">
        <f t="shared" si="4"/>
        <v>-</v>
      </c>
      <c r="G20" s="54" t="str">
        <f t="shared" si="4"/>
        <v>-</v>
      </c>
      <c r="H20" s="54" t="str">
        <f t="shared" si="4"/>
        <v>-</v>
      </c>
      <c r="I20" s="54" t="str">
        <f t="shared" si="4"/>
        <v>-</v>
      </c>
      <c r="J20" s="54" t="str">
        <f t="shared" si="4"/>
        <v>-</v>
      </c>
      <c r="K20" s="54" t="str">
        <f t="shared" si="4"/>
        <v>-</v>
      </c>
      <c r="L20" s="54" t="str">
        <f t="shared" si="4"/>
        <v>-</v>
      </c>
      <c r="M20" s="54" t="str">
        <f t="shared" si="4"/>
        <v>-</v>
      </c>
      <c r="N20" s="54" t="str">
        <f t="shared" si="4"/>
        <v>-</v>
      </c>
      <c r="O20" s="62">
        <f>AVERAGE(C20:N20)</f>
        <v>0</v>
      </c>
      <c r="S20" s="35"/>
      <c r="T20" s="35"/>
      <c r="U20" s="35"/>
      <c r="V20" s="35"/>
      <c r="W20" s="35"/>
      <c r="X20" s="35"/>
      <c r="Y20" s="35"/>
      <c r="Z20" s="35"/>
      <c r="AA20" s="35"/>
      <c r="AB20" s="35"/>
      <c r="AC20" s="35"/>
      <c r="AD20" s="35"/>
      <c r="AE20" s="35"/>
      <c r="AF20" s="35"/>
    </row>
    <row r="21" spans="1:32" ht="22.5" customHeight="1" x14ac:dyDescent="0.25">
      <c r="A21" s="150"/>
      <c r="B21" s="19" t="s">
        <v>148</v>
      </c>
      <c r="C21" s="4"/>
      <c r="D21" s="52">
        <f t="shared" ref="D21:O21" si="5">C22</f>
        <v>0</v>
      </c>
      <c r="E21" s="52">
        <f t="shared" si="5"/>
        <v>0</v>
      </c>
      <c r="F21" s="52">
        <f t="shared" si="5"/>
        <v>0</v>
      </c>
      <c r="G21" s="52">
        <f t="shared" si="5"/>
        <v>0</v>
      </c>
      <c r="H21" s="52">
        <f t="shared" si="5"/>
        <v>0</v>
      </c>
      <c r="I21" s="52">
        <f t="shared" si="5"/>
        <v>0</v>
      </c>
      <c r="J21" s="52">
        <f t="shared" si="5"/>
        <v>0</v>
      </c>
      <c r="K21" s="52">
        <f t="shared" si="5"/>
        <v>0</v>
      </c>
      <c r="L21" s="52">
        <f t="shared" si="5"/>
        <v>0</v>
      </c>
      <c r="M21" s="52">
        <f t="shared" si="5"/>
        <v>0</v>
      </c>
      <c r="N21" s="52">
        <f t="shared" si="5"/>
        <v>0</v>
      </c>
      <c r="O21" s="9">
        <f t="shared" si="5"/>
        <v>0</v>
      </c>
      <c r="S21" s="35"/>
      <c r="T21" s="35"/>
      <c r="U21" s="35"/>
      <c r="V21" s="35"/>
      <c r="W21" s="35"/>
      <c r="X21" s="35"/>
      <c r="Y21" s="35"/>
      <c r="Z21" s="35"/>
      <c r="AA21" s="35"/>
      <c r="AB21" s="35"/>
      <c r="AC21" s="35"/>
      <c r="AD21" s="35"/>
      <c r="AE21" s="35"/>
      <c r="AF21" s="35"/>
    </row>
    <row r="22" spans="1:32" ht="24" customHeight="1" x14ac:dyDescent="0.25">
      <c r="A22" s="150"/>
      <c r="B22" s="19" t="s">
        <v>149</v>
      </c>
      <c r="C22" s="4"/>
      <c r="D22" s="4"/>
      <c r="E22" s="4"/>
      <c r="F22" s="4"/>
      <c r="G22" s="4"/>
      <c r="H22" s="4"/>
      <c r="I22" s="4"/>
      <c r="J22" s="4"/>
      <c r="K22" s="4"/>
      <c r="L22" s="4"/>
      <c r="M22" s="4"/>
      <c r="N22" s="4"/>
      <c r="O22" s="9"/>
      <c r="S22" s="35"/>
      <c r="T22" s="35"/>
      <c r="U22" s="35"/>
      <c r="V22" s="35"/>
      <c r="W22" s="35"/>
      <c r="X22" s="35"/>
      <c r="Y22" s="35"/>
      <c r="Z22" s="36"/>
      <c r="AA22" s="36"/>
      <c r="AB22" s="36"/>
      <c r="AC22" s="36"/>
      <c r="AD22" s="36"/>
      <c r="AE22" s="35"/>
      <c r="AF22" s="35"/>
    </row>
    <row r="23" spans="1:32" ht="18" customHeight="1" thickBot="1" x14ac:dyDescent="0.3">
      <c r="A23" s="151"/>
      <c r="B23" s="53" t="s">
        <v>123</v>
      </c>
      <c r="C23" s="63" t="e">
        <f>IF((C17),(360/C17),"-")</f>
        <v>#VALUE!</v>
      </c>
      <c r="D23" s="63" t="e">
        <f t="shared" ref="D23:O23" si="6">IF((D17),(360/D17),"-")</f>
        <v>#VALUE!</v>
      </c>
      <c r="E23" s="63" t="e">
        <f t="shared" si="6"/>
        <v>#VALUE!</v>
      </c>
      <c r="F23" s="63" t="e">
        <f t="shared" si="6"/>
        <v>#VALUE!</v>
      </c>
      <c r="G23" s="63" t="e">
        <f t="shared" si="6"/>
        <v>#VALUE!</v>
      </c>
      <c r="H23" s="63" t="e">
        <f t="shared" si="6"/>
        <v>#VALUE!</v>
      </c>
      <c r="I23" s="63" t="e">
        <f t="shared" si="6"/>
        <v>#VALUE!</v>
      </c>
      <c r="J23" s="63" t="e">
        <f t="shared" si="6"/>
        <v>#VALUE!</v>
      </c>
      <c r="K23" s="63" t="e">
        <f t="shared" si="6"/>
        <v>#VALUE!</v>
      </c>
      <c r="L23" s="63" t="e">
        <f t="shared" si="6"/>
        <v>#VALUE!</v>
      </c>
      <c r="M23" s="63" t="e">
        <f t="shared" si="6"/>
        <v>#VALUE!</v>
      </c>
      <c r="N23" s="63" t="e">
        <f t="shared" si="6"/>
        <v>#VALUE!</v>
      </c>
      <c r="O23" s="64" t="e">
        <f t="shared" si="6"/>
        <v>#VALUE!</v>
      </c>
      <c r="S23" s="35"/>
      <c r="T23" s="35"/>
      <c r="U23" s="35"/>
      <c r="V23" s="37"/>
      <c r="W23" s="38"/>
      <c r="X23" s="38"/>
      <c r="Y23" s="35"/>
      <c r="Z23" s="35"/>
      <c r="AA23" s="35"/>
      <c r="AB23" s="35"/>
      <c r="AC23" s="35"/>
      <c r="AD23" s="35"/>
      <c r="AE23" s="35"/>
      <c r="AF23" s="35"/>
    </row>
    <row r="24" spans="1:32" ht="14.25" customHeight="1" thickBot="1" x14ac:dyDescent="0.3">
      <c r="A24" s="184" t="s">
        <v>33</v>
      </c>
      <c r="B24" s="185"/>
      <c r="C24" s="186"/>
      <c r="D24" s="179" t="str">
        <f>'SET-GF Cartera'!$G9</f>
        <v>Mayor a 3,5 veces</v>
      </c>
      <c r="E24" s="180"/>
      <c r="F24" s="180"/>
      <c r="G24" s="181"/>
      <c r="H24" s="179" t="str">
        <f>'SET-GF Cartera'!$H9</f>
        <v>Entre 2 y 3,5 veces</v>
      </c>
      <c r="I24" s="180"/>
      <c r="J24" s="180"/>
      <c r="K24" s="181"/>
      <c r="L24" s="179" t="str">
        <f>'SET-GF Cartera'!$I7</f>
        <v>Menor de 2 veces</v>
      </c>
      <c r="M24" s="182"/>
      <c r="N24" s="182"/>
      <c r="O24" s="183"/>
      <c r="S24" s="35"/>
      <c r="T24" s="35"/>
      <c r="U24" s="35"/>
      <c r="V24" s="35"/>
      <c r="W24" s="35"/>
      <c r="X24" s="35"/>
      <c r="Y24" s="35"/>
      <c r="Z24" s="35"/>
      <c r="AA24" s="35"/>
      <c r="AB24" s="35"/>
      <c r="AC24" s="35"/>
      <c r="AD24" s="35"/>
      <c r="AE24" s="35"/>
      <c r="AF24" s="35"/>
    </row>
    <row r="25" spans="1:32" ht="33" customHeight="1" thickBot="1" x14ac:dyDescent="0.3">
      <c r="A25" s="155"/>
      <c r="B25" s="156"/>
      <c r="C25" s="156"/>
      <c r="D25" s="162" t="s">
        <v>6</v>
      </c>
      <c r="E25" s="162"/>
      <c r="F25" s="162"/>
      <c r="G25" s="162"/>
      <c r="H25" s="163" t="s">
        <v>52</v>
      </c>
      <c r="I25" s="163"/>
      <c r="J25" s="163"/>
      <c r="K25" s="163"/>
      <c r="L25" s="164" t="s">
        <v>53</v>
      </c>
      <c r="M25" s="164"/>
      <c r="N25" s="164"/>
      <c r="O25" s="165"/>
      <c r="S25" s="35"/>
      <c r="T25" s="35"/>
      <c r="U25" s="35"/>
      <c r="V25" s="37"/>
      <c r="W25" s="38"/>
      <c r="X25" s="38"/>
      <c r="Y25" s="35"/>
      <c r="Z25" s="35"/>
      <c r="AA25" s="35"/>
      <c r="AB25" s="35"/>
      <c r="AC25" s="35"/>
      <c r="AD25" s="35"/>
      <c r="AE25" s="35"/>
      <c r="AF25" s="35"/>
    </row>
    <row r="26" spans="1:32" ht="15.75" customHeight="1" thickBot="1" x14ac:dyDescent="0.3">
      <c r="A26" s="166" t="s">
        <v>34</v>
      </c>
      <c r="B26" s="167"/>
      <c r="C26" s="167"/>
      <c r="D26" s="167"/>
      <c r="E26" s="167"/>
      <c r="F26" s="167"/>
      <c r="G26" s="167"/>
      <c r="H26" s="167"/>
      <c r="I26" s="167"/>
      <c r="J26" s="167"/>
      <c r="K26" s="167"/>
      <c r="L26" s="167"/>
      <c r="M26" s="167"/>
      <c r="N26" s="167"/>
      <c r="O26" s="168"/>
      <c r="V26" s="6"/>
      <c r="W26" s="7"/>
      <c r="X26" s="7"/>
    </row>
    <row r="27" spans="1:32" ht="264.75" customHeight="1" thickBot="1" x14ac:dyDescent="0.3">
      <c r="A27" s="145"/>
      <c r="B27" s="146"/>
      <c r="C27" s="146"/>
      <c r="D27" s="146"/>
      <c r="E27" s="146"/>
      <c r="F27" s="146"/>
      <c r="G27" s="146"/>
      <c r="H27" s="146"/>
      <c r="I27" s="146"/>
      <c r="J27" s="146"/>
      <c r="K27" s="146"/>
      <c r="L27" s="146"/>
      <c r="M27" s="146"/>
      <c r="N27" s="146"/>
      <c r="O27" s="147"/>
      <c r="V27" s="6"/>
    </row>
    <row r="28" spans="1:32" ht="15" customHeight="1" x14ac:dyDescent="0.25">
      <c r="A28" s="169" t="s">
        <v>49</v>
      </c>
      <c r="B28" s="170"/>
      <c r="C28" s="170"/>
      <c r="D28" s="170"/>
      <c r="E28" s="170"/>
      <c r="F28" s="170"/>
      <c r="G28" s="170"/>
      <c r="H28" s="170"/>
      <c r="I28" s="170"/>
      <c r="J28" s="170"/>
      <c r="K28" s="170"/>
      <c r="L28" s="170"/>
      <c r="M28" s="170"/>
      <c r="N28" s="171" t="s">
        <v>51</v>
      </c>
      <c r="O28" s="172"/>
    </row>
    <row r="29" spans="1:32" ht="16.5" customHeight="1" x14ac:dyDescent="0.25">
      <c r="A29" s="141"/>
      <c r="B29" s="142"/>
      <c r="C29" s="142"/>
      <c r="D29" s="142"/>
      <c r="E29" s="142"/>
      <c r="F29" s="142"/>
      <c r="G29" s="142"/>
      <c r="H29" s="142"/>
      <c r="I29" s="142"/>
      <c r="J29" s="142"/>
      <c r="K29" s="142"/>
      <c r="L29" s="142"/>
      <c r="M29" s="142"/>
      <c r="N29" s="143">
        <v>43101</v>
      </c>
      <c r="O29" s="144"/>
    </row>
    <row r="30" spans="1:32" ht="16.5" customHeight="1" x14ac:dyDescent="0.25">
      <c r="A30" s="141"/>
      <c r="B30" s="142"/>
      <c r="C30" s="142"/>
      <c r="D30" s="142"/>
      <c r="E30" s="142"/>
      <c r="F30" s="142"/>
      <c r="G30" s="142"/>
      <c r="H30" s="142"/>
      <c r="I30" s="142"/>
      <c r="J30" s="142"/>
      <c r="K30" s="142"/>
      <c r="L30" s="142"/>
      <c r="M30" s="142"/>
      <c r="N30" s="143">
        <v>43132</v>
      </c>
      <c r="O30" s="144"/>
    </row>
    <row r="31" spans="1:32" ht="16.5" customHeight="1" x14ac:dyDescent="0.25">
      <c r="A31" s="141"/>
      <c r="B31" s="142"/>
      <c r="C31" s="142"/>
      <c r="D31" s="142"/>
      <c r="E31" s="142"/>
      <c r="F31" s="142"/>
      <c r="G31" s="142"/>
      <c r="H31" s="142"/>
      <c r="I31" s="142"/>
      <c r="J31" s="142"/>
      <c r="K31" s="142"/>
      <c r="L31" s="142"/>
      <c r="M31" s="142"/>
      <c r="N31" s="143">
        <v>43160</v>
      </c>
      <c r="O31" s="144"/>
    </row>
    <row r="32" spans="1:32" ht="16.5" customHeight="1" x14ac:dyDescent="0.25">
      <c r="A32" s="141"/>
      <c r="B32" s="142"/>
      <c r="C32" s="142"/>
      <c r="D32" s="142"/>
      <c r="E32" s="142"/>
      <c r="F32" s="142"/>
      <c r="G32" s="142"/>
      <c r="H32" s="142"/>
      <c r="I32" s="142"/>
      <c r="J32" s="142"/>
      <c r="K32" s="142"/>
      <c r="L32" s="142"/>
      <c r="M32" s="142"/>
      <c r="N32" s="143">
        <v>43191</v>
      </c>
      <c r="O32" s="144"/>
    </row>
    <row r="33" spans="1:29" ht="20.25" customHeight="1" x14ac:dyDescent="0.25">
      <c r="A33" s="141"/>
      <c r="B33" s="142"/>
      <c r="C33" s="142"/>
      <c r="D33" s="142"/>
      <c r="E33" s="142"/>
      <c r="F33" s="142"/>
      <c r="G33" s="142"/>
      <c r="H33" s="142"/>
      <c r="I33" s="142"/>
      <c r="J33" s="142"/>
      <c r="K33" s="142"/>
      <c r="L33" s="142"/>
      <c r="M33" s="142"/>
      <c r="N33" s="143">
        <v>43221</v>
      </c>
      <c r="O33" s="144"/>
    </row>
    <row r="34" spans="1:29" ht="20.25" customHeight="1" x14ac:dyDescent="0.25">
      <c r="A34" s="141"/>
      <c r="B34" s="142"/>
      <c r="C34" s="142"/>
      <c r="D34" s="142"/>
      <c r="E34" s="142"/>
      <c r="F34" s="142"/>
      <c r="G34" s="142"/>
      <c r="H34" s="142"/>
      <c r="I34" s="142"/>
      <c r="J34" s="142"/>
      <c r="K34" s="142"/>
      <c r="L34" s="142"/>
      <c r="M34" s="142"/>
      <c r="N34" s="143">
        <v>43252</v>
      </c>
      <c r="O34" s="144"/>
    </row>
    <row r="35" spans="1:29" ht="20.25" customHeight="1" x14ac:dyDescent="0.25">
      <c r="A35" s="141"/>
      <c r="B35" s="142"/>
      <c r="C35" s="142"/>
      <c r="D35" s="142"/>
      <c r="E35" s="142"/>
      <c r="F35" s="142"/>
      <c r="G35" s="142"/>
      <c r="H35" s="142"/>
      <c r="I35" s="142"/>
      <c r="J35" s="142"/>
      <c r="K35" s="142"/>
      <c r="L35" s="142"/>
      <c r="M35" s="142"/>
      <c r="N35" s="143">
        <v>43282</v>
      </c>
      <c r="O35" s="144"/>
      <c r="AC35" s="42" t="s">
        <v>96</v>
      </c>
    </row>
    <row r="36" spans="1:29" ht="20.25" customHeight="1" x14ac:dyDescent="0.25">
      <c r="A36" s="141"/>
      <c r="B36" s="142"/>
      <c r="C36" s="142"/>
      <c r="D36" s="142"/>
      <c r="E36" s="142"/>
      <c r="F36" s="142"/>
      <c r="G36" s="142"/>
      <c r="H36" s="142"/>
      <c r="I36" s="142"/>
      <c r="J36" s="142"/>
      <c r="K36" s="142"/>
      <c r="L36" s="142"/>
      <c r="M36" s="142"/>
      <c r="N36" s="143">
        <v>43313</v>
      </c>
      <c r="O36" s="144"/>
    </row>
    <row r="37" spans="1:29" ht="20.25" customHeight="1" x14ac:dyDescent="0.25">
      <c r="A37" s="141"/>
      <c r="B37" s="142"/>
      <c r="C37" s="142"/>
      <c r="D37" s="142"/>
      <c r="E37" s="142"/>
      <c r="F37" s="142"/>
      <c r="G37" s="142"/>
      <c r="H37" s="142"/>
      <c r="I37" s="142"/>
      <c r="J37" s="142"/>
      <c r="K37" s="142"/>
      <c r="L37" s="142"/>
      <c r="M37" s="142"/>
      <c r="N37" s="143">
        <v>43344</v>
      </c>
      <c r="O37" s="144"/>
    </row>
    <row r="38" spans="1:29" ht="20.25" customHeight="1" x14ac:dyDescent="0.25">
      <c r="A38" s="141"/>
      <c r="B38" s="142"/>
      <c r="C38" s="142"/>
      <c r="D38" s="142"/>
      <c r="E38" s="142"/>
      <c r="F38" s="142"/>
      <c r="G38" s="142"/>
      <c r="H38" s="142"/>
      <c r="I38" s="142"/>
      <c r="J38" s="142"/>
      <c r="K38" s="142"/>
      <c r="L38" s="142"/>
      <c r="M38" s="142"/>
      <c r="N38" s="143">
        <v>43374</v>
      </c>
      <c r="O38" s="144"/>
    </row>
    <row r="39" spans="1:29" ht="20.25" customHeight="1" x14ac:dyDescent="0.25">
      <c r="A39" s="141"/>
      <c r="B39" s="142"/>
      <c r="C39" s="142"/>
      <c r="D39" s="142"/>
      <c r="E39" s="142"/>
      <c r="F39" s="142"/>
      <c r="G39" s="142"/>
      <c r="H39" s="142"/>
      <c r="I39" s="142"/>
      <c r="J39" s="142"/>
      <c r="K39" s="142"/>
      <c r="L39" s="142"/>
      <c r="M39" s="142"/>
      <c r="N39" s="143">
        <v>43405</v>
      </c>
      <c r="O39" s="144"/>
    </row>
    <row r="40" spans="1:29" ht="20.25" customHeight="1" thickBot="1" x14ac:dyDescent="0.3">
      <c r="A40" s="141"/>
      <c r="B40" s="142"/>
      <c r="C40" s="142"/>
      <c r="D40" s="142"/>
      <c r="E40" s="142"/>
      <c r="F40" s="142"/>
      <c r="G40" s="142"/>
      <c r="H40" s="142"/>
      <c r="I40" s="142"/>
      <c r="J40" s="142"/>
      <c r="K40" s="142"/>
      <c r="L40" s="142"/>
      <c r="M40" s="142"/>
      <c r="N40" s="143">
        <v>43435</v>
      </c>
      <c r="O40" s="144"/>
    </row>
    <row r="41" spans="1:29" ht="25.5" customHeight="1" x14ac:dyDescent="0.25">
      <c r="A41" s="169" t="s">
        <v>50</v>
      </c>
      <c r="B41" s="170"/>
      <c r="C41" s="170"/>
      <c r="D41" s="170"/>
      <c r="E41" s="170"/>
      <c r="F41" s="170"/>
      <c r="G41" s="170"/>
      <c r="H41" s="170"/>
      <c r="I41" s="170"/>
      <c r="J41" s="170"/>
      <c r="K41" s="170"/>
      <c r="L41" s="170"/>
      <c r="M41" s="170"/>
      <c r="N41" s="171" t="s">
        <v>51</v>
      </c>
      <c r="O41" s="172"/>
    </row>
    <row r="42" spans="1:29" ht="24" customHeight="1" x14ac:dyDescent="0.25">
      <c r="A42" s="141"/>
      <c r="B42" s="142"/>
      <c r="C42" s="142"/>
      <c r="D42" s="142"/>
      <c r="E42" s="142"/>
      <c r="F42" s="142"/>
      <c r="G42" s="142"/>
      <c r="H42" s="142"/>
      <c r="I42" s="142"/>
      <c r="J42" s="142"/>
      <c r="K42" s="142"/>
      <c r="L42" s="142"/>
      <c r="M42" s="142"/>
      <c r="N42" s="187"/>
      <c r="O42" s="188"/>
    </row>
    <row r="43" spans="1:29" ht="15.75" thickBot="1" x14ac:dyDescent="0.3">
      <c r="A43" s="176"/>
      <c r="B43" s="177"/>
      <c r="C43" s="177"/>
      <c r="D43" s="177"/>
      <c r="E43" s="177"/>
      <c r="F43" s="177"/>
      <c r="G43" s="177"/>
      <c r="H43" s="177"/>
      <c r="I43" s="177"/>
      <c r="J43" s="177"/>
      <c r="K43" s="177"/>
      <c r="L43" s="177"/>
      <c r="M43" s="177"/>
      <c r="N43" s="177"/>
      <c r="O43" s="178"/>
    </row>
    <row r="44" spans="1:29" ht="5.25" customHeight="1" x14ac:dyDescent="0.25">
      <c r="A44" s="173"/>
      <c r="B44" s="173"/>
      <c r="C44" s="173"/>
      <c r="D44" s="173"/>
      <c r="E44" s="173"/>
      <c r="F44" s="173"/>
      <c r="G44" s="173"/>
      <c r="H44" s="173"/>
      <c r="I44" s="173"/>
      <c r="J44" s="173"/>
      <c r="K44" s="173"/>
      <c r="L44" s="173"/>
      <c r="M44" s="173"/>
      <c r="N44" s="173"/>
      <c r="O44" s="173"/>
    </row>
    <row r="46" spans="1:29" ht="14.25" x14ac:dyDescent="0.2">
      <c r="Q46" s="24" t="s">
        <v>72</v>
      </c>
    </row>
    <row r="47" spans="1:29" ht="14.25" x14ac:dyDescent="0.2">
      <c r="Q47" s="24" t="s">
        <v>73</v>
      </c>
    </row>
    <row r="48" spans="1:29" ht="14.25" x14ac:dyDescent="0.2">
      <c r="Q48" s="24" t="s">
        <v>74</v>
      </c>
    </row>
    <row r="49" spans="17:17" ht="14.25" x14ac:dyDescent="0.2">
      <c r="Q49" s="24" t="s">
        <v>75</v>
      </c>
    </row>
    <row r="50" spans="17:17" ht="14.25" x14ac:dyDescent="0.2">
      <c r="Q50" s="24" t="s">
        <v>76</v>
      </c>
    </row>
    <row r="51" spans="17:17" ht="14.25" x14ac:dyDescent="0.2">
      <c r="Q51" s="24" t="s">
        <v>77</v>
      </c>
    </row>
    <row r="52" spans="17:17" ht="14.25" x14ac:dyDescent="0.2">
      <c r="Q52" s="24" t="s">
        <v>78</v>
      </c>
    </row>
    <row r="53" spans="17:17" ht="14.25" x14ac:dyDescent="0.2">
      <c r="Q53" s="24" t="s">
        <v>79</v>
      </c>
    </row>
    <row r="54" spans="17:17" ht="14.25" x14ac:dyDescent="0.2">
      <c r="Q54" s="24" t="s">
        <v>80</v>
      </c>
    </row>
    <row r="55" spans="17:17" ht="14.25" x14ac:dyDescent="0.2">
      <c r="Q55" s="24" t="s">
        <v>81</v>
      </c>
    </row>
    <row r="56" spans="17:17" ht="14.25" x14ac:dyDescent="0.2">
      <c r="Q56" s="24" t="s">
        <v>82</v>
      </c>
    </row>
    <row r="57" spans="17:17" ht="14.25" x14ac:dyDescent="0.2">
      <c r="Q57" s="24" t="s">
        <v>83</v>
      </c>
    </row>
    <row r="58" spans="17:17" ht="14.25" x14ac:dyDescent="0.2">
      <c r="Q58" s="24" t="s">
        <v>84</v>
      </c>
    </row>
    <row r="60" spans="17:17" x14ac:dyDescent="0.25">
      <c r="Q60" s="32">
        <v>0.89</v>
      </c>
    </row>
    <row r="61" spans="17:17" x14ac:dyDescent="0.25">
      <c r="Q61" s="32">
        <v>4</v>
      </c>
    </row>
  </sheetData>
  <sheetProtection algorithmName="SHA-512" hashValue="3P9a0KS9GgpwC82uF0oTzni+do9AHMtDTAhp83jOtt6kBkWRwQvDkGR+z+IRJuNTorWd+aBRTTi67Dlbb5YSTg==" saltValue="km1YZm7xJvQsQ6jZOgJGYA==" spinCount="100000" sheet="1" objects="1" scenarios="1"/>
  <mergeCells count="74">
    <mergeCell ref="A43:M43"/>
    <mergeCell ref="N43:O43"/>
    <mergeCell ref="A44:O44"/>
    <mergeCell ref="A40:M40"/>
    <mergeCell ref="N40:O40"/>
    <mergeCell ref="A41:M41"/>
    <mergeCell ref="N41:O41"/>
    <mergeCell ref="A42:M42"/>
    <mergeCell ref="N42:O42"/>
    <mergeCell ref="A37:M37"/>
    <mergeCell ref="N37:O37"/>
    <mergeCell ref="A38:M38"/>
    <mergeCell ref="N38:O38"/>
    <mergeCell ref="A39:M39"/>
    <mergeCell ref="N39:O39"/>
    <mergeCell ref="A34:M34"/>
    <mergeCell ref="N34:O34"/>
    <mergeCell ref="A35:M35"/>
    <mergeCell ref="N35:O35"/>
    <mergeCell ref="A36:M36"/>
    <mergeCell ref="N36:O36"/>
    <mergeCell ref="A31:M31"/>
    <mergeCell ref="N31:O31"/>
    <mergeCell ref="A32:M32"/>
    <mergeCell ref="N32:O32"/>
    <mergeCell ref="A33:M33"/>
    <mergeCell ref="N33:O33"/>
    <mergeCell ref="A28:M28"/>
    <mergeCell ref="N28:O28"/>
    <mergeCell ref="A29:M29"/>
    <mergeCell ref="N29:O29"/>
    <mergeCell ref="A30:M30"/>
    <mergeCell ref="N30:O30"/>
    <mergeCell ref="A27:O27"/>
    <mergeCell ref="A16:B16"/>
    <mergeCell ref="A17:B17"/>
    <mergeCell ref="A18:A23"/>
    <mergeCell ref="A24:C25"/>
    <mergeCell ref="D24:G24"/>
    <mergeCell ref="H24:K24"/>
    <mergeCell ref="L24:O24"/>
    <mergeCell ref="D25:G25"/>
    <mergeCell ref="H25:K25"/>
    <mergeCell ref="L25:O25"/>
    <mergeCell ref="A26:O26"/>
    <mergeCell ref="A15:B15"/>
    <mergeCell ref="L7:O7"/>
    <mergeCell ref="L8:M8"/>
    <mergeCell ref="N8:O8"/>
    <mergeCell ref="A9:D9"/>
    <mergeCell ref="F9:G9"/>
    <mergeCell ref="J9:O9"/>
    <mergeCell ref="A10:O10"/>
    <mergeCell ref="A11:O11"/>
    <mergeCell ref="A12:O12"/>
    <mergeCell ref="A13:O13"/>
    <mergeCell ref="A14:B14"/>
    <mergeCell ref="A5:E5"/>
    <mergeCell ref="F5:O5"/>
    <mergeCell ref="A6:E6"/>
    <mergeCell ref="G6:O6"/>
    <mergeCell ref="A7:D8"/>
    <mergeCell ref="E7:E8"/>
    <mergeCell ref="F7:G8"/>
    <mergeCell ref="H7:H8"/>
    <mergeCell ref="I7:I8"/>
    <mergeCell ref="J7:K8"/>
    <mergeCell ref="A4:E4"/>
    <mergeCell ref="F4:O4"/>
    <mergeCell ref="A1:C2"/>
    <mergeCell ref="D1:O1"/>
    <mergeCell ref="D2:O2"/>
    <mergeCell ref="A3:E3"/>
    <mergeCell ref="F3:O3"/>
  </mergeCells>
  <dataValidations count="1">
    <dataValidation type="list" allowBlank="1" showInputMessage="1" showErrorMessage="1" sqref="J9:O9" xr:uid="{00000000-0002-0000-0400-000000000000}">
      <formula1>$Q$46:$Q$58</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13313"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13313"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61"/>
  <sheetViews>
    <sheetView zoomScaleNormal="100" zoomScaleSheetLayoutView="72" workbookViewId="0">
      <selection activeCell="C22" sqref="C22"/>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8" width="11.42578125" style="3" hidden="1" customWidth="1"/>
    <col min="19" max="19" width="8" style="3" customWidth="1"/>
    <col min="20" max="21" width="7.140625" style="3" customWidth="1"/>
    <col min="22" max="22" width="6.7109375" style="3" customWidth="1"/>
    <col min="23" max="23" width="7.42578125" style="3" customWidth="1"/>
    <col min="24" max="25" width="7.85546875" style="3" customWidth="1"/>
    <col min="26" max="28" width="7.7109375" style="3" customWidth="1"/>
    <col min="29" max="29" width="18" style="3" customWidth="1"/>
    <col min="30" max="30" width="8.85546875" style="3" customWidth="1"/>
    <col min="31" max="31" width="8.140625" style="3" customWidth="1"/>
    <col min="32"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9" ht="20.25" customHeight="1" x14ac:dyDescent="0.25">
      <c r="A1" s="91"/>
      <c r="B1" s="92"/>
      <c r="C1" s="93"/>
      <c r="D1" s="97" t="s">
        <v>19</v>
      </c>
      <c r="E1" s="97"/>
      <c r="F1" s="97"/>
      <c r="G1" s="97"/>
      <c r="H1" s="97"/>
      <c r="I1" s="97"/>
      <c r="J1" s="97"/>
      <c r="K1" s="97"/>
      <c r="L1" s="97"/>
      <c r="M1" s="97"/>
      <c r="N1" s="97"/>
      <c r="O1" s="98"/>
    </row>
    <row r="2" spans="1:29" ht="15.75" customHeight="1" thickBot="1" x14ac:dyDescent="0.3">
      <c r="A2" s="94"/>
      <c r="B2" s="95"/>
      <c r="C2" s="96"/>
      <c r="D2" s="99" t="s">
        <v>58</v>
      </c>
      <c r="E2" s="99"/>
      <c r="F2" s="99"/>
      <c r="G2" s="99"/>
      <c r="H2" s="99"/>
      <c r="I2" s="99"/>
      <c r="J2" s="99"/>
      <c r="K2" s="99"/>
      <c r="L2" s="99"/>
      <c r="M2" s="99"/>
      <c r="N2" s="99"/>
      <c r="O2" s="100"/>
    </row>
    <row r="3" spans="1:29" ht="13.5" customHeight="1" x14ac:dyDescent="0.25">
      <c r="A3" s="101" t="s">
        <v>0</v>
      </c>
      <c r="B3" s="102"/>
      <c r="C3" s="102"/>
      <c r="D3" s="102"/>
      <c r="E3" s="102"/>
      <c r="F3" s="102" t="str">
        <f>'SET-GF Cartera'!J3</f>
        <v>GESTIÓN FINANCIERA -CARTERA</v>
      </c>
      <c r="G3" s="102"/>
      <c r="H3" s="102"/>
      <c r="I3" s="102"/>
      <c r="J3" s="102"/>
      <c r="K3" s="102"/>
      <c r="L3" s="102"/>
      <c r="M3" s="102"/>
      <c r="N3" s="102"/>
      <c r="O3" s="103"/>
    </row>
    <row r="4" spans="1:29" ht="15.75" customHeight="1" x14ac:dyDescent="0.25">
      <c r="A4" s="87" t="s">
        <v>1</v>
      </c>
      <c r="B4" s="88"/>
      <c r="C4" s="88"/>
      <c r="D4" s="88"/>
      <c r="E4" s="88"/>
      <c r="F4" s="89" t="str">
        <f>'SET-GF Cartera'!$B10</f>
        <v>Rotación de Cartera (Vta. Servicios Públicos - Tarquí)</v>
      </c>
      <c r="G4" s="89"/>
      <c r="H4" s="89"/>
      <c r="I4" s="89"/>
      <c r="J4" s="89"/>
      <c r="K4" s="89"/>
      <c r="L4" s="89"/>
      <c r="M4" s="89"/>
      <c r="N4" s="89"/>
      <c r="O4" s="90"/>
    </row>
    <row r="5" spans="1:29" ht="15.75" customHeight="1" x14ac:dyDescent="0.25">
      <c r="A5" s="87" t="s">
        <v>46</v>
      </c>
      <c r="B5" s="88"/>
      <c r="C5" s="88"/>
      <c r="D5" s="88"/>
      <c r="E5" s="88"/>
      <c r="F5" s="104" t="str">
        <f>'SET-GF Cartera'!F10</f>
        <v>Efectividad</v>
      </c>
      <c r="G5" s="105"/>
      <c r="H5" s="105"/>
      <c r="I5" s="105"/>
      <c r="J5" s="105"/>
      <c r="K5" s="105"/>
      <c r="L5" s="105"/>
      <c r="M5" s="105"/>
      <c r="N5" s="105"/>
      <c r="O5" s="106"/>
    </row>
    <row r="6" spans="1:29" ht="17.25" customHeight="1" thickBot="1" x14ac:dyDescent="0.3">
      <c r="A6" s="107" t="s">
        <v>20</v>
      </c>
      <c r="B6" s="108"/>
      <c r="C6" s="108"/>
      <c r="D6" s="108"/>
      <c r="E6" s="108"/>
      <c r="F6" s="10" t="s">
        <v>85</v>
      </c>
      <c r="G6" s="109" t="str">
        <f>'SET-GF Cartera'!A10</f>
        <v>IN05</v>
      </c>
      <c r="H6" s="109"/>
      <c r="I6" s="109"/>
      <c r="J6" s="109"/>
      <c r="K6" s="109"/>
      <c r="L6" s="109"/>
      <c r="M6" s="109"/>
      <c r="N6" s="109"/>
      <c r="O6" s="110"/>
    </row>
    <row r="7" spans="1:29" ht="12.75" customHeight="1" x14ac:dyDescent="0.25">
      <c r="A7" s="111" t="s">
        <v>21</v>
      </c>
      <c r="B7" s="112"/>
      <c r="C7" s="112"/>
      <c r="D7" s="112"/>
      <c r="E7" s="115" t="s">
        <v>22</v>
      </c>
      <c r="F7" s="115" t="s">
        <v>23</v>
      </c>
      <c r="G7" s="115"/>
      <c r="H7" s="115" t="s">
        <v>24</v>
      </c>
      <c r="I7" s="115" t="s">
        <v>25</v>
      </c>
      <c r="J7" s="115" t="s">
        <v>26</v>
      </c>
      <c r="K7" s="115"/>
      <c r="L7" s="119" t="s">
        <v>27</v>
      </c>
      <c r="M7" s="119"/>
      <c r="N7" s="119"/>
      <c r="O7" s="120"/>
    </row>
    <row r="8" spans="1:29" ht="46.5" customHeight="1" x14ac:dyDescent="0.25">
      <c r="A8" s="113"/>
      <c r="B8" s="114"/>
      <c r="C8" s="114"/>
      <c r="D8" s="114"/>
      <c r="E8" s="116"/>
      <c r="F8" s="116"/>
      <c r="G8" s="116"/>
      <c r="H8" s="116"/>
      <c r="I8" s="116"/>
      <c r="J8" s="116"/>
      <c r="K8" s="116"/>
      <c r="L8" s="114" t="s">
        <v>28</v>
      </c>
      <c r="M8" s="114"/>
      <c r="N8" s="114" t="s">
        <v>29</v>
      </c>
      <c r="O8" s="121"/>
    </row>
    <row r="9" spans="1:29" ht="78" customHeight="1" thickBot="1" x14ac:dyDescent="0.3">
      <c r="A9" s="122" t="str">
        <f>'SET-GF Cartera'!$C10</f>
        <v>Establecer el número de veces que las C x C  por ventas de servicios públicos del municipio de Tarquí giran en promedio en un período de tiempo, generalmente un año, con el fin de ajustar en lo posible el ciclo haciendolo mas dinámico.</v>
      </c>
      <c r="B9" s="123"/>
      <c r="C9" s="123"/>
      <c r="D9" s="123"/>
      <c r="E9" s="8" t="s">
        <v>90</v>
      </c>
      <c r="F9" s="123" t="str">
        <f>'SET-GF Cartera'!$D10</f>
        <v>Facturación servicios públicos del municipio de Tarquí del periódo / Cuentas por cobrar promedio de servicios públicos del municipio de Tarquí</v>
      </c>
      <c r="G9" s="123"/>
      <c r="H9" s="33">
        <f>$O16</f>
        <v>4</v>
      </c>
      <c r="I9" s="16" t="str">
        <f>'SET-GF Cartera'!$E10</f>
        <v>Mensual</v>
      </c>
      <c r="J9" s="124" t="s">
        <v>82</v>
      </c>
      <c r="K9" s="125"/>
      <c r="L9" s="125"/>
      <c r="M9" s="125"/>
      <c r="N9" s="125"/>
      <c r="O9" s="126"/>
    </row>
    <row r="10" spans="1:29" ht="13.5" customHeight="1" x14ac:dyDescent="0.25">
      <c r="A10" s="127" t="s">
        <v>36</v>
      </c>
      <c r="B10" s="128"/>
      <c r="C10" s="128"/>
      <c r="D10" s="128"/>
      <c r="E10" s="128"/>
      <c r="F10" s="128"/>
      <c r="G10" s="128"/>
      <c r="H10" s="128"/>
      <c r="I10" s="128"/>
      <c r="J10" s="128"/>
      <c r="K10" s="128"/>
      <c r="L10" s="128"/>
      <c r="M10" s="128"/>
      <c r="N10" s="128"/>
      <c r="O10" s="129"/>
    </row>
    <row r="11" spans="1:29" ht="18.75" customHeight="1" thickBot="1" x14ac:dyDescent="0.3">
      <c r="A11" s="130"/>
      <c r="B11" s="131"/>
      <c r="C11" s="131"/>
      <c r="D11" s="131"/>
      <c r="E11" s="131"/>
      <c r="F11" s="131"/>
      <c r="G11" s="131"/>
      <c r="H11" s="131"/>
      <c r="I11" s="131"/>
      <c r="J11" s="131"/>
      <c r="K11" s="131"/>
      <c r="L11" s="131"/>
      <c r="M11" s="131"/>
      <c r="N11" s="131"/>
      <c r="O11" s="132"/>
    </row>
    <row r="12" spans="1:29" ht="15" customHeight="1" thickBot="1" x14ac:dyDescent="0.3">
      <c r="A12" s="133" t="s">
        <v>30</v>
      </c>
      <c r="B12" s="134"/>
      <c r="C12" s="134"/>
      <c r="D12" s="134"/>
      <c r="E12" s="134"/>
      <c r="F12" s="134"/>
      <c r="G12" s="134"/>
      <c r="H12" s="134"/>
      <c r="I12" s="134"/>
      <c r="J12" s="134"/>
      <c r="K12" s="134"/>
      <c r="L12" s="134"/>
      <c r="M12" s="134"/>
      <c r="N12" s="134"/>
      <c r="O12" s="135"/>
      <c r="V12" s="6"/>
      <c r="W12" s="17"/>
      <c r="X12" s="17"/>
    </row>
    <row r="13" spans="1:29" ht="16.5" customHeight="1" x14ac:dyDescent="0.25">
      <c r="A13" s="136" t="s">
        <v>138</v>
      </c>
      <c r="B13" s="137"/>
      <c r="C13" s="137"/>
      <c r="D13" s="137"/>
      <c r="E13" s="137"/>
      <c r="F13" s="137"/>
      <c r="G13" s="137"/>
      <c r="H13" s="137"/>
      <c r="I13" s="137"/>
      <c r="J13" s="137"/>
      <c r="K13" s="137"/>
      <c r="L13" s="137"/>
      <c r="M13" s="137"/>
      <c r="N13" s="137"/>
      <c r="O13" s="138"/>
      <c r="V13" s="6"/>
      <c r="W13" s="7"/>
      <c r="X13" s="7"/>
      <c r="AC13" s="41"/>
    </row>
    <row r="14" spans="1:29" ht="16.5" customHeight="1" x14ac:dyDescent="0.25">
      <c r="A14" s="139" t="s">
        <v>31</v>
      </c>
      <c r="B14" s="140"/>
      <c r="C14" s="45" t="s">
        <v>7</v>
      </c>
      <c r="D14" s="45" t="s">
        <v>8</v>
      </c>
      <c r="E14" s="45" t="s">
        <v>9</v>
      </c>
      <c r="F14" s="45" t="s">
        <v>10</v>
      </c>
      <c r="G14" s="45" t="s">
        <v>11</v>
      </c>
      <c r="H14" s="45" t="s">
        <v>12</v>
      </c>
      <c r="I14" s="45" t="s">
        <v>13</v>
      </c>
      <c r="J14" s="45" t="s">
        <v>14</v>
      </c>
      <c r="K14" s="45" t="s">
        <v>15</v>
      </c>
      <c r="L14" s="45" t="s">
        <v>16</v>
      </c>
      <c r="M14" s="45" t="s">
        <v>17</v>
      </c>
      <c r="N14" s="45" t="s">
        <v>18</v>
      </c>
      <c r="O14" s="5" t="s">
        <v>32</v>
      </c>
      <c r="V14" s="6"/>
      <c r="W14" s="7"/>
      <c r="X14" s="7"/>
      <c r="AC14" s="41"/>
    </row>
    <row r="15" spans="1:29" ht="16.5" customHeight="1" x14ac:dyDescent="0.25">
      <c r="A15" s="117" t="s">
        <v>37</v>
      </c>
      <c r="B15" s="118"/>
      <c r="C15" s="44">
        <f t="shared" ref="C15:N15" si="0">$O$15</f>
        <v>0.89</v>
      </c>
      <c r="D15" s="44">
        <f t="shared" si="0"/>
        <v>0.89</v>
      </c>
      <c r="E15" s="44">
        <f t="shared" si="0"/>
        <v>0.89</v>
      </c>
      <c r="F15" s="44">
        <f t="shared" si="0"/>
        <v>0.89</v>
      </c>
      <c r="G15" s="44">
        <f t="shared" si="0"/>
        <v>0.89</v>
      </c>
      <c r="H15" s="44">
        <f t="shared" si="0"/>
        <v>0.89</v>
      </c>
      <c r="I15" s="44">
        <f t="shared" si="0"/>
        <v>0.89</v>
      </c>
      <c r="J15" s="44">
        <f t="shared" si="0"/>
        <v>0.89</v>
      </c>
      <c r="K15" s="44">
        <f t="shared" si="0"/>
        <v>0.89</v>
      </c>
      <c r="L15" s="44">
        <f t="shared" si="0"/>
        <v>0.89</v>
      </c>
      <c r="M15" s="44">
        <f t="shared" si="0"/>
        <v>0.89</v>
      </c>
      <c r="N15" s="44">
        <f t="shared" si="0"/>
        <v>0.89</v>
      </c>
      <c r="O15" s="46">
        <f>'SET-GF Cartera'!J10</f>
        <v>0.89</v>
      </c>
      <c r="V15" s="6"/>
      <c r="W15" s="7"/>
      <c r="X15" s="7"/>
      <c r="AC15" s="41"/>
    </row>
    <row r="16" spans="1:29" ht="17.25" customHeight="1" x14ac:dyDescent="0.25">
      <c r="A16" s="117" t="s">
        <v>137</v>
      </c>
      <c r="B16" s="118"/>
      <c r="C16" s="44">
        <f t="shared" ref="C16:N16" si="1">$O$16</f>
        <v>4</v>
      </c>
      <c r="D16" s="44">
        <f t="shared" si="1"/>
        <v>4</v>
      </c>
      <c r="E16" s="44">
        <f t="shared" si="1"/>
        <v>4</v>
      </c>
      <c r="F16" s="44">
        <f t="shared" si="1"/>
        <v>4</v>
      </c>
      <c r="G16" s="44">
        <f t="shared" si="1"/>
        <v>4</v>
      </c>
      <c r="H16" s="44">
        <f t="shared" si="1"/>
        <v>4</v>
      </c>
      <c r="I16" s="44">
        <f t="shared" si="1"/>
        <v>4</v>
      </c>
      <c r="J16" s="44">
        <f t="shared" si="1"/>
        <v>4</v>
      </c>
      <c r="K16" s="44">
        <f t="shared" si="1"/>
        <v>4</v>
      </c>
      <c r="L16" s="44">
        <f t="shared" si="1"/>
        <v>4</v>
      </c>
      <c r="M16" s="44">
        <f t="shared" si="1"/>
        <v>4</v>
      </c>
      <c r="N16" s="44">
        <f t="shared" si="1"/>
        <v>4</v>
      </c>
      <c r="O16" s="47">
        <f>'SET-GF Cartera'!K10</f>
        <v>4</v>
      </c>
      <c r="V16" s="6"/>
      <c r="W16" s="7"/>
      <c r="X16" s="7"/>
      <c r="AC16" s="41"/>
    </row>
    <row r="17" spans="1:32" ht="17.25" customHeight="1" x14ac:dyDescent="0.25">
      <c r="A17" s="148" t="s">
        <v>101</v>
      </c>
      <c r="B17" s="149"/>
      <c r="C17" s="27" t="str">
        <f>IF((C19),C18/C20,"-")</f>
        <v>-</v>
      </c>
      <c r="D17" s="27" t="str">
        <f t="shared" ref="D17:O17" si="2">IF((D19),D18/D20,"-")</f>
        <v>-</v>
      </c>
      <c r="E17" s="27" t="str">
        <f t="shared" si="2"/>
        <v>-</v>
      </c>
      <c r="F17" s="27" t="str">
        <f t="shared" si="2"/>
        <v>-</v>
      </c>
      <c r="G17" s="27" t="str">
        <f t="shared" si="2"/>
        <v>-</v>
      </c>
      <c r="H17" s="27" t="str">
        <f t="shared" si="2"/>
        <v>-</v>
      </c>
      <c r="I17" s="27" t="str">
        <f t="shared" si="2"/>
        <v>-</v>
      </c>
      <c r="J17" s="27" t="str">
        <f t="shared" si="2"/>
        <v>-</v>
      </c>
      <c r="K17" s="27" t="str">
        <f t="shared" si="2"/>
        <v>-</v>
      </c>
      <c r="L17" s="27" t="str">
        <f t="shared" si="2"/>
        <v>-</v>
      </c>
      <c r="M17" s="27" t="str">
        <f t="shared" si="2"/>
        <v>-</v>
      </c>
      <c r="N17" s="27" t="str">
        <f t="shared" si="2"/>
        <v>-</v>
      </c>
      <c r="O17" s="28" t="str">
        <f t="shared" si="2"/>
        <v>-</v>
      </c>
      <c r="S17" s="34"/>
      <c r="T17" s="34"/>
      <c r="U17" s="34"/>
      <c r="V17" s="34"/>
      <c r="W17" s="34"/>
      <c r="X17" s="34"/>
      <c r="Y17" s="34"/>
      <c r="Z17" s="34"/>
      <c r="AA17" s="34"/>
      <c r="AB17" s="34"/>
      <c r="AC17" s="34"/>
      <c r="AD17" s="34"/>
      <c r="AE17" s="34"/>
      <c r="AF17" s="35"/>
    </row>
    <row r="18" spans="1:32" ht="24" customHeight="1" x14ac:dyDescent="0.25">
      <c r="A18" s="150" t="s">
        <v>35</v>
      </c>
      <c r="B18" s="51" t="s">
        <v>140</v>
      </c>
      <c r="C18" s="52">
        <f>C19</f>
        <v>0</v>
      </c>
      <c r="D18" s="52">
        <f>C18+D19</f>
        <v>0</v>
      </c>
      <c r="E18" s="52">
        <f t="shared" ref="E18:N18" si="3">D18+E19</f>
        <v>0</v>
      </c>
      <c r="F18" s="52">
        <f t="shared" si="3"/>
        <v>0</v>
      </c>
      <c r="G18" s="52">
        <f t="shared" si="3"/>
        <v>0</v>
      </c>
      <c r="H18" s="52">
        <f t="shared" si="3"/>
        <v>0</v>
      </c>
      <c r="I18" s="52">
        <f t="shared" si="3"/>
        <v>0</v>
      </c>
      <c r="J18" s="52">
        <f t="shared" si="3"/>
        <v>0</v>
      </c>
      <c r="K18" s="52">
        <f t="shared" si="3"/>
        <v>0</v>
      </c>
      <c r="L18" s="52">
        <f t="shared" si="3"/>
        <v>0</v>
      </c>
      <c r="M18" s="52">
        <f t="shared" si="3"/>
        <v>0</v>
      </c>
      <c r="N18" s="52">
        <f t="shared" si="3"/>
        <v>0</v>
      </c>
      <c r="O18" s="50">
        <f>SUM(C19:N19)</f>
        <v>0</v>
      </c>
      <c r="S18" s="35"/>
      <c r="T18" s="35"/>
      <c r="U18" s="35"/>
      <c r="V18" s="35"/>
      <c r="W18" s="35"/>
      <c r="X18" s="35"/>
      <c r="Y18" s="35"/>
      <c r="Z18" s="35"/>
      <c r="AA18" s="35"/>
      <c r="AB18" s="35"/>
      <c r="AC18" s="35"/>
      <c r="AD18" s="35"/>
      <c r="AE18" s="35"/>
      <c r="AF18" s="35"/>
    </row>
    <row r="19" spans="1:32" ht="21" customHeight="1" x14ac:dyDescent="0.25">
      <c r="A19" s="150"/>
      <c r="B19" s="19" t="s">
        <v>144</v>
      </c>
      <c r="C19" s="4"/>
      <c r="D19" s="4"/>
      <c r="E19" s="4"/>
      <c r="F19" s="4"/>
      <c r="G19" s="4"/>
      <c r="H19" s="4"/>
      <c r="I19" s="4"/>
      <c r="J19" s="4"/>
      <c r="K19" s="4"/>
      <c r="L19" s="4"/>
      <c r="M19" s="4"/>
      <c r="N19" s="4"/>
      <c r="O19" s="50">
        <f>SUM(C20:N20)</f>
        <v>0</v>
      </c>
      <c r="S19" s="35"/>
      <c r="T19" s="35"/>
      <c r="U19" s="35"/>
      <c r="V19" s="35"/>
      <c r="W19" s="35"/>
      <c r="X19" s="35"/>
      <c r="Y19" s="35"/>
      <c r="Z19" s="35"/>
      <c r="AA19" s="35"/>
      <c r="AB19" s="35"/>
      <c r="AC19" s="35"/>
      <c r="AD19" s="35"/>
      <c r="AE19" s="35"/>
      <c r="AF19" s="35"/>
    </row>
    <row r="20" spans="1:32" ht="18" customHeight="1" x14ac:dyDescent="0.25">
      <c r="A20" s="150"/>
      <c r="B20" s="51" t="s">
        <v>120</v>
      </c>
      <c r="C20" s="52">
        <f>($C$21+C22)/2</f>
        <v>0</v>
      </c>
      <c r="D20" s="54" t="str">
        <f>IF((D22),($C$21+D22)/2,"-")</f>
        <v>-</v>
      </c>
      <c r="E20" s="54" t="str">
        <f t="shared" ref="E20:N20" si="4">IF((E22),($C$21+E22)/2,"-")</f>
        <v>-</v>
      </c>
      <c r="F20" s="54" t="str">
        <f t="shared" si="4"/>
        <v>-</v>
      </c>
      <c r="G20" s="54" t="str">
        <f t="shared" si="4"/>
        <v>-</v>
      </c>
      <c r="H20" s="54" t="str">
        <f t="shared" si="4"/>
        <v>-</v>
      </c>
      <c r="I20" s="54" t="str">
        <f t="shared" si="4"/>
        <v>-</v>
      </c>
      <c r="J20" s="54" t="str">
        <f t="shared" si="4"/>
        <v>-</v>
      </c>
      <c r="K20" s="54" t="str">
        <f t="shared" si="4"/>
        <v>-</v>
      </c>
      <c r="L20" s="54" t="str">
        <f t="shared" si="4"/>
        <v>-</v>
      </c>
      <c r="M20" s="54" t="str">
        <f t="shared" si="4"/>
        <v>-</v>
      </c>
      <c r="N20" s="54" t="str">
        <f t="shared" si="4"/>
        <v>-</v>
      </c>
      <c r="O20" s="62">
        <f>AVERAGE(C20:N20)</f>
        <v>0</v>
      </c>
      <c r="S20" s="35"/>
      <c r="T20" s="35"/>
      <c r="U20" s="35"/>
      <c r="V20" s="35"/>
      <c r="W20" s="35"/>
      <c r="X20" s="35"/>
      <c r="Y20" s="35"/>
      <c r="Z20" s="35"/>
      <c r="AA20" s="35"/>
      <c r="AB20" s="35"/>
      <c r="AC20" s="35"/>
      <c r="AD20" s="35"/>
      <c r="AE20" s="35"/>
      <c r="AF20" s="35"/>
    </row>
    <row r="21" spans="1:32" ht="24" customHeight="1" x14ac:dyDescent="0.25">
      <c r="A21" s="150"/>
      <c r="B21" s="19" t="s">
        <v>145</v>
      </c>
      <c r="C21" s="4"/>
      <c r="D21" s="52">
        <f t="shared" ref="D21:O21" si="5">C22</f>
        <v>0</v>
      </c>
      <c r="E21" s="52">
        <f t="shared" si="5"/>
        <v>0</v>
      </c>
      <c r="F21" s="52">
        <f t="shared" si="5"/>
        <v>0</v>
      </c>
      <c r="G21" s="52">
        <f t="shared" si="5"/>
        <v>0</v>
      </c>
      <c r="H21" s="52">
        <f t="shared" si="5"/>
        <v>0</v>
      </c>
      <c r="I21" s="52">
        <f t="shared" si="5"/>
        <v>0</v>
      </c>
      <c r="J21" s="52">
        <f t="shared" si="5"/>
        <v>0</v>
      </c>
      <c r="K21" s="52">
        <f t="shared" si="5"/>
        <v>0</v>
      </c>
      <c r="L21" s="52">
        <f t="shared" si="5"/>
        <v>0</v>
      </c>
      <c r="M21" s="52">
        <f t="shared" si="5"/>
        <v>0</v>
      </c>
      <c r="N21" s="52">
        <f t="shared" si="5"/>
        <v>0</v>
      </c>
      <c r="O21" s="9">
        <f t="shared" si="5"/>
        <v>0</v>
      </c>
      <c r="S21" s="35"/>
      <c r="T21" s="35"/>
      <c r="U21" s="35"/>
      <c r="V21" s="35"/>
      <c r="W21" s="35"/>
      <c r="X21" s="35"/>
      <c r="Y21" s="35"/>
      <c r="Z21" s="35"/>
      <c r="AA21" s="35"/>
      <c r="AB21" s="35"/>
      <c r="AC21" s="35"/>
      <c r="AD21" s="35"/>
      <c r="AE21" s="35"/>
      <c r="AF21" s="35"/>
    </row>
    <row r="22" spans="1:32" ht="22.5" customHeight="1" x14ac:dyDescent="0.25">
      <c r="A22" s="150"/>
      <c r="B22" s="19" t="s">
        <v>146</v>
      </c>
      <c r="C22" s="4"/>
      <c r="D22" s="4"/>
      <c r="E22" s="4"/>
      <c r="F22" s="4"/>
      <c r="G22" s="4"/>
      <c r="H22" s="4"/>
      <c r="I22" s="4"/>
      <c r="J22" s="4"/>
      <c r="K22" s="4"/>
      <c r="L22" s="4"/>
      <c r="M22" s="4"/>
      <c r="N22" s="4"/>
      <c r="O22" s="9"/>
      <c r="S22" s="35"/>
      <c r="T22" s="35"/>
      <c r="U22" s="35"/>
      <c r="V22" s="35"/>
      <c r="W22" s="35"/>
      <c r="X22" s="35"/>
      <c r="Y22" s="35"/>
      <c r="Z22" s="36"/>
      <c r="AA22" s="36"/>
      <c r="AB22" s="36"/>
      <c r="AC22" s="36"/>
      <c r="AD22" s="36"/>
      <c r="AE22" s="35"/>
      <c r="AF22" s="35"/>
    </row>
    <row r="23" spans="1:32" ht="18" customHeight="1" thickBot="1" x14ac:dyDescent="0.3">
      <c r="A23" s="151"/>
      <c r="B23" s="53" t="s">
        <v>123</v>
      </c>
      <c r="C23" s="63" t="e">
        <f>IF((C17),(360/C17),"-")</f>
        <v>#VALUE!</v>
      </c>
      <c r="D23" s="63" t="e">
        <f t="shared" ref="D23:O23" si="6">IF((D17),(360/D17),"-")</f>
        <v>#VALUE!</v>
      </c>
      <c r="E23" s="63" t="e">
        <f t="shared" si="6"/>
        <v>#VALUE!</v>
      </c>
      <c r="F23" s="63" t="e">
        <f t="shared" si="6"/>
        <v>#VALUE!</v>
      </c>
      <c r="G23" s="63" t="e">
        <f t="shared" si="6"/>
        <v>#VALUE!</v>
      </c>
      <c r="H23" s="63" t="e">
        <f t="shared" si="6"/>
        <v>#VALUE!</v>
      </c>
      <c r="I23" s="63" t="e">
        <f t="shared" si="6"/>
        <v>#VALUE!</v>
      </c>
      <c r="J23" s="63" t="e">
        <f t="shared" si="6"/>
        <v>#VALUE!</v>
      </c>
      <c r="K23" s="63" t="e">
        <f t="shared" si="6"/>
        <v>#VALUE!</v>
      </c>
      <c r="L23" s="63" t="e">
        <f t="shared" si="6"/>
        <v>#VALUE!</v>
      </c>
      <c r="M23" s="63" t="e">
        <f t="shared" si="6"/>
        <v>#VALUE!</v>
      </c>
      <c r="N23" s="63" t="e">
        <f t="shared" si="6"/>
        <v>#VALUE!</v>
      </c>
      <c r="O23" s="64" t="e">
        <f t="shared" si="6"/>
        <v>#VALUE!</v>
      </c>
      <c r="S23" s="35"/>
      <c r="T23" s="35"/>
      <c r="U23" s="35"/>
      <c r="V23" s="37"/>
      <c r="W23" s="38"/>
      <c r="X23" s="38"/>
      <c r="Y23" s="35"/>
      <c r="Z23" s="35"/>
      <c r="AA23" s="35"/>
      <c r="AB23" s="35"/>
      <c r="AC23" s="35"/>
      <c r="AD23" s="35"/>
      <c r="AE23" s="35"/>
      <c r="AF23" s="35"/>
    </row>
    <row r="24" spans="1:32" ht="14.25" customHeight="1" thickBot="1" x14ac:dyDescent="0.3">
      <c r="A24" s="184" t="s">
        <v>33</v>
      </c>
      <c r="B24" s="185"/>
      <c r="C24" s="186"/>
      <c r="D24" s="179" t="str">
        <f>'SET-GF Cartera'!$G10</f>
        <v>Mayor a 3,5 veces</v>
      </c>
      <c r="E24" s="180"/>
      <c r="F24" s="180"/>
      <c r="G24" s="181"/>
      <c r="H24" s="179" t="str">
        <f>'SET-GF Cartera'!$H10</f>
        <v>Entre 2 y 3,5 veces</v>
      </c>
      <c r="I24" s="180"/>
      <c r="J24" s="180"/>
      <c r="K24" s="181"/>
      <c r="L24" s="179" t="str">
        <f>'SET-GF Cartera'!$I10</f>
        <v>Menor de 2 veces</v>
      </c>
      <c r="M24" s="182"/>
      <c r="N24" s="182"/>
      <c r="O24" s="183"/>
      <c r="S24" s="35"/>
      <c r="T24" s="35"/>
      <c r="U24" s="35"/>
      <c r="V24" s="35"/>
      <c r="W24" s="35"/>
      <c r="X24" s="35"/>
      <c r="Y24" s="35"/>
      <c r="Z24" s="35"/>
      <c r="AA24" s="35"/>
      <c r="AB24" s="35"/>
      <c r="AC24" s="35"/>
      <c r="AD24" s="35"/>
      <c r="AE24" s="35"/>
      <c r="AF24" s="35"/>
    </row>
    <row r="25" spans="1:32" ht="33" customHeight="1" thickBot="1" x14ac:dyDescent="0.3">
      <c r="A25" s="155"/>
      <c r="B25" s="156"/>
      <c r="C25" s="156"/>
      <c r="D25" s="162" t="s">
        <v>6</v>
      </c>
      <c r="E25" s="162"/>
      <c r="F25" s="162"/>
      <c r="G25" s="162"/>
      <c r="H25" s="163" t="s">
        <v>52</v>
      </c>
      <c r="I25" s="163"/>
      <c r="J25" s="163"/>
      <c r="K25" s="163"/>
      <c r="L25" s="164" t="s">
        <v>53</v>
      </c>
      <c r="M25" s="164"/>
      <c r="N25" s="164"/>
      <c r="O25" s="165"/>
      <c r="S25" s="35"/>
      <c r="T25" s="35"/>
      <c r="U25" s="35"/>
      <c r="V25" s="37"/>
      <c r="W25" s="38"/>
      <c r="X25" s="38"/>
      <c r="Y25" s="35"/>
      <c r="Z25" s="35"/>
      <c r="AA25" s="35"/>
      <c r="AB25" s="35"/>
      <c r="AC25" s="35"/>
      <c r="AD25" s="35"/>
      <c r="AE25" s="35"/>
      <c r="AF25" s="35"/>
    </row>
    <row r="26" spans="1:32" ht="15.75" customHeight="1" thickBot="1" x14ac:dyDescent="0.3">
      <c r="A26" s="166" t="s">
        <v>34</v>
      </c>
      <c r="B26" s="167"/>
      <c r="C26" s="167"/>
      <c r="D26" s="167"/>
      <c r="E26" s="167"/>
      <c r="F26" s="167"/>
      <c r="G26" s="167"/>
      <c r="H26" s="167"/>
      <c r="I26" s="167"/>
      <c r="J26" s="167"/>
      <c r="K26" s="167"/>
      <c r="L26" s="167"/>
      <c r="M26" s="167"/>
      <c r="N26" s="167"/>
      <c r="O26" s="168"/>
      <c r="V26" s="6"/>
      <c r="W26" s="7"/>
      <c r="X26" s="7"/>
    </row>
    <row r="27" spans="1:32" ht="264.75" customHeight="1" thickBot="1" x14ac:dyDescent="0.3">
      <c r="A27" s="145"/>
      <c r="B27" s="146"/>
      <c r="C27" s="146"/>
      <c r="D27" s="146"/>
      <c r="E27" s="146"/>
      <c r="F27" s="146"/>
      <c r="G27" s="146"/>
      <c r="H27" s="146"/>
      <c r="I27" s="146"/>
      <c r="J27" s="146"/>
      <c r="K27" s="146"/>
      <c r="L27" s="146"/>
      <c r="M27" s="146"/>
      <c r="N27" s="146"/>
      <c r="O27" s="147"/>
      <c r="V27" s="6"/>
    </row>
    <row r="28" spans="1:32" ht="15" customHeight="1" x14ac:dyDescent="0.25">
      <c r="A28" s="169" t="s">
        <v>49</v>
      </c>
      <c r="B28" s="170"/>
      <c r="C28" s="170"/>
      <c r="D28" s="170"/>
      <c r="E28" s="170"/>
      <c r="F28" s="170"/>
      <c r="G28" s="170"/>
      <c r="H28" s="170"/>
      <c r="I28" s="170"/>
      <c r="J28" s="170"/>
      <c r="K28" s="170"/>
      <c r="L28" s="170"/>
      <c r="M28" s="170"/>
      <c r="N28" s="171" t="s">
        <v>51</v>
      </c>
      <c r="O28" s="172"/>
    </row>
    <row r="29" spans="1:32" ht="16.5" customHeight="1" x14ac:dyDescent="0.25">
      <c r="A29" s="141"/>
      <c r="B29" s="142"/>
      <c r="C29" s="142"/>
      <c r="D29" s="142"/>
      <c r="E29" s="142"/>
      <c r="F29" s="142"/>
      <c r="G29" s="142"/>
      <c r="H29" s="142"/>
      <c r="I29" s="142"/>
      <c r="J29" s="142"/>
      <c r="K29" s="142"/>
      <c r="L29" s="142"/>
      <c r="M29" s="142"/>
      <c r="N29" s="143">
        <v>43101</v>
      </c>
      <c r="O29" s="144"/>
    </row>
    <row r="30" spans="1:32" ht="16.5" customHeight="1" x14ac:dyDescent="0.25">
      <c r="A30" s="141"/>
      <c r="B30" s="142"/>
      <c r="C30" s="142"/>
      <c r="D30" s="142"/>
      <c r="E30" s="142"/>
      <c r="F30" s="142"/>
      <c r="G30" s="142"/>
      <c r="H30" s="142"/>
      <c r="I30" s="142"/>
      <c r="J30" s="142"/>
      <c r="K30" s="142"/>
      <c r="L30" s="142"/>
      <c r="M30" s="142"/>
      <c r="N30" s="143">
        <v>43132</v>
      </c>
      <c r="O30" s="144"/>
    </row>
    <row r="31" spans="1:32" ht="16.5" customHeight="1" x14ac:dyDescent="0.25">
      <c r="A31" s="141"/>
      <c r="B31" s="142"/>
      <c r="C31" s="142"/>
      <c r="D31" s="142"/>
      <c r="E31" s="142"/>
      <c r="F31" s="142"/>
      <c r="G31" s="142"/>
      <c r="H31" s="142"/>
      <c r="I31" s="142"/>
      <c r="J31" s="142"/>
      <c r="K31" s="142"/>
      <c r="L31" s="142"/>
      <c r="M31" s="142"/>
      <c r="N31" s="143">
        <v>43160</v>
      </c>
      <c r="O31" s="144"/>
    </row>
    <row r="32" spans="1:32" ht="16.5" customHeight="1" x14ac:dyDescent="0.25">
      <c r="A32" s="141"/>
      <c r="B32" s="142"/>
      <c r="C32" s="142"/>
      <c r="D32" s="142"/>
      <c r="E32" s="142"/>
      <c r="F32" s="142"/>
      <c r="G32" s="142"/>
      <c r="H32" s="142"/>
      <c r="I32" s="142"/>
      <c r="J32" s="142"/>
      <c r="K32" s="142"/>
      <c r="L32" s="142"/>
      <c r="M32" s="142"/>
      <c r="N32" s="143">
        <v>43191</v>
      </c>
      <c r="O32" s="144"/>
    </row>
    <row r="33" spans="1:29" ht="20.25" customHeight="1" x14ac:dyDescent="0.25">
      <c r="A33" s="141"/>
      <c r="B33" s="142"/>
      <c r="C33" s="142"/>
      <c r="D33" s="142"/>
      <c r="E33" s="142"/>
      <c r="F33" s="142"/>
      <c r="G33" s="142"/>
      <c r="H33" s="142"/>
      <c r="I33" s="142"/>
      <c r="J33" s="142"/>
      <c r="K33" s="142"/>
      <c r="L33" s="142"/>
      <c r="M33" s="142"/>
      <c r="N33" s="143">
        <v>43221</v>
      </c>
      <c r="O33" s="144"/>
    </row>
    <row r="34" spans="1:29" ht="20.25" customHeight="1" x14ac:dyDescent="0.25">
      <c r="A34" s="141"/>
      <c r="B34" s="142"/>
      <c r="C34" s="142"/>
      <c r="D34" s="142"/>
      <c r="E34" s="142"/>
      <c r="F34" s="142"/>
      <c r="G34" s="142"/>
      <c r="H34" s="142"/>
      <c r="I34" s="142"/>
      <c r="J34" s="142"/>
      <c r="K34" s="142"/>
      <c r="L34" s="142"/>
      <c r="M34" s="142"/>
      <c r="N34" s="143">
        <v>43252</v>
      </c>
      <c r="O34" s="144"/>
    </row>
    <row r="35" spans="1:29" ht="20.25" customHeight="1" x14ac:dyDescent="0.25">
      <c r="A35" s="141"/>
      <c r="B35" s="142"/>
      <c r="C35" s="142"/>
      <c r="D35" s="142"/>
      <c r="E35" s="142"/>
      <c r="F35" s="142"/>
      <c r="G35" s="142"/>
      <c r="H35" s="142"/>
      <c r="I35" s="142"/>
      <c r="J35" s="142"/>
      <c r="K35" s="142"/>
      <c r="L35" s="142"/>
      <c r="M35" s="142"/>
      <c r="N35" s="143">
        <v>43282</v>
      </c>
      <c r="O35" s="144"/>
      <c r="AC35" s="42" t="s">
        <v>96</v>
      </c>
    </row>
    <row r="36" spans="1:29" ht="20.25" customHeight="1" x14ac:dyDescent="0.25">
      <c r="A36" s="141"/>
      <c r="B36" s="142"/>
      <c r="C36" s="142"/>
      <c r="D36" s="142"/>
      <c r="E36" s="142"/>
      <c r="F36" s="142"/>
      <c r="G36" s="142"/>
      <c r="H36" s="142"/>
      <c r="I36" s="142"/>
      <c r="J36" s="142"/>
      <c r="K36" s="142"/>
      <c r="L36" s="142"/>
      <c r="M36" s="142"/>
      <c r="N36" s="143">
        <v>43313</v>
      </c>
      <c r="O36" s="144"/>
    </row>
    <row r="37" spans="1:29" ht="20.25" customHeight="1" x14ac:dyDescent="0.25">
      <c r="A37" s="141"/>
      <c r="B37" s="142"/>
      <c r="C37" s="142"/>
      <c r="D37" s="142"/>
      <c r="E37" s="142"/>
      <c r="F37" s="142"/>
      <c r="G37" s="142"/>
      <c r="H37" s="142"/>
      <c r="I37" s="142"/>
      <c r="J37" s="142"/>
      <c r="K37" s="142"/>
      <c r="L37" s="142"/>
      <c r="M37" s="142"/>
      <c r="N37" s="143">
        <v>43344</v>
      </c>
      <c r="O37" s="144"/>
    </row>
    <row r="38" spans="1:29" ht="20.25" customHeight="1" x14ac:dyDescent="0.25">
      <c r="A38" s="141"/>
      <c r="B38" s="142"/>
      <c r="C38" s="142"/>
      <c r="D38" s="142"/>
      <c r="E38" s="142"/>
      <c r="F38" s="142"/>
      <c r="G38" s="142"/>
      <c r="H38" s="142"/>
      <c r="I38" s="142"/>
      <c r="J38" s="142"/>
      <c r="K38" s="142"/>
      <c r="L38" s="142"/>
      <c r="M38" s="142"/>
      <c r="N38" s="143">
        <v>43374</v>
      </c>
      <c r="O38" s="144"/>
    </row>
    <row r="39" spans="1:29" ht="20.25" customHeight="1" x14ac:dyDescent="0.25">
      <c r="A39" s="141"/>
      <c r="B39" s="142"/>
      <c r="C39" s="142"/>
      <c r="D39" s="142"/>
      <c r="E39" s="142"/>
      <c r="F39" s="142"/>
      <c r="G39" s="142"/>
      <c r="H39" s="142"/>
      <c r="I39" s="142"/>
      <c r="J39" s="142"/>
      <c r="K39" s="142"/>
      <c r="L39" s="142"/>
      <c r="M39" s="142"/>
      <c r="N39" s="143">
        <v>43405</v>
      </c>
      <c r="O39" s="144"/>
    </row>
    <row r="40" spans="1:29" ht="20.25" customHeight="1" thickBot="1" x14ac:dyDescent="0.3">
      <c r="A40" s="141"/>
      <c r="B40" s="142"/>
      <c r="C40" s="142"/>
      <c r="D40" s="142"/>
      <c r="E40" s="142"/>
      <c r="F40" s="142"/>
      <c r="G40" s="142"/>
      <c r="H40" s="142"/>
      <c r="I40" s="142"/>
      <c r="J40" s="142"/>
      <c r="K40" s="142"/>
      <c r="L40" s="142"/>
      <c r="M40" s="142"/>
      <c r="N40" s="143">
        <v>43435</v>
      </c>
      <c r="O40" s="144"/>
    </row>
    <row r="41" spans="1:29" ht="25.5" customHeight="1" x14ac:dyDescent="0.25">
      <c r="A41" s="169" t="s">
        <v>50</v>
      </c>
      <c r="B41" s="170"/>
      <c r="C41" s="170"/>
      <c r="D41" s="170"/>
      <c r="E41" s="170"/>
      <c r="F41" s="170"/>
      <c r="G41" s="170"/>
      <c r="H41" s="170"/>
      <c r="I41" s="170"/>
      <c r="J41" s="170"/>
      <c r="K41" s="170"/>
      <c r="L41" s="170"/>
      <c r="M41" s="170"/>
      <c r="N41" s="171" t="s">
        <v>51</v>
      </c>
      <c r="O41" s="172"/>
    </row>
    <row r="42" spans="1:29" ht="24" customHeight="1" x14ac:dyDescent="0.25">
      <c r="A42" s="141"/>
      <c r="B42" s="142"/>
      <c r="C42" s="142"/>
      <c r="D42" s="142"/>
      <c r="E42" s="142"/>
      <c r="F42" s="142"/>
      <c r="G42" s="142"/>
      <c r="H42" s="142"/>
      <c r="I42" s="142"/>
      <c r="J42" s="142"/>
      <c r="K42" s="142"/>
      <c r="L42" s="142"/>
      <c r="M42" s="142"/>
      <c r="N42" s="187"/>
      <c r="O42" s="188"/>
    </row>
    <row r="43" spans="1:29" ht="15.75" thickBot="1" x14ac:dyDescent="0.3">
      <c r="A43" s="176"/>
      <c r="B43" s="177"/>
      <c r="C43" s="177"/>
      <c r="D43" s="177"/>
      <c r="E43" s="177"/>
      <c r="F43" s="177"/>
      <c r="G43" s="177"/>
      <c r="H43" s="177"/>
      <c r="I43" s="177"/>
      <c r="J43" s="177"/>
      <c r="K43" s="177"/>
      <c r="L43" s="177"/>
      <c r="M43" s="177"/>
      <c r="N43" s="177"/>
      <c r="O43" s="178"/>
    </row>
    <row r="44" spans="1:29" ht="5.25" customHeight="1" x14ac:dyDescent="0.25">
      <c r="A44" s="173"/>
      <c r="B44" s="173"/>
      <c r="C44" s="173"/>
      <c r="D44" s="173"/>
      <c r="E44" s="173"/>
      <c r="F44" s="173"/>
      <c r="G44" s="173"/>
      <c r="H44" s="173"/>
      <c r="I44" s="173"/>
      <c r="J44" s="173"/>
      <c r="K44" s="173"/>
      <c r="L44" s="173"/>
      <c r="M44" s="173"/>
      <c r="N44" s="173"/>
      <c r="O44" s="173"/>
    </row>
    <row r="46" spans="1:29" ht="14.25" x14ac:dyDescent="0.2">
      <c r="Q46" s="24" t="s">
        <v>72</v>
      </c>
    </row>
    <row r="47" spans="1:29" ht="14.25" x14ac:dyDescent="0.2">
      <c r="Q47" s="24" t="s">
        <v>73</v>
      </c>
    </row>
    <row r="48" spans="1:29" ht="14.25" x14ac:dyDescent="0.2">
      <c r="Q48" s="24" t="s">
        <v>74</v>
      </c>
    </row>
    <row r="49" spans="17:17" ht="14.25" x14ac:dyDescent="0.2">
      <c r="Q49" s="24" t="s">
        <v>75</v>
      </c>
    </row>
    <row r="50" spans="17:17" ht="14.25" x14ac:dyDescent="0.2">
      <c r="Q50" s="24" t="s">
        <v>76</v>
      </c>
    </row>
    <row r="51" spans="17:17" ht="14.25" x14ac:dyDescent="0.2">
      <c r="Q51" s="24" t="s">
        <v>77</v>
      </c>
    </row>
    <row r="52" spans="17:17" ht="14.25" x14ac:dyDescent="0.2">
      <c r="Q52" s="24" t="s">
        <v>78</v>
      </c>
    </row>
    <row r="53" spans="17:17" ht="14.25" x14ac:dyDescent="0.2">
      <c r="Q53" s="24" t="s">
        <v>79</v>
      </c>
    </row>
    <row r="54" spans="17:17" ht="14.25" x14ac:dyDescent="0.2">
      <c r="Q54" s="24" t="s">
        <v>80</v>
      </c>
    </row>
    <row r="55" spans="17:17" ht="14.25" x14ac:dyDescent="0.2">
      <c r="Q55" s="24" t="s">
        <v>81</v>
      </c>
    </row>
    <row r="56" spans="17:17" ht="14.25" x14ac:dyDescent="0.2">
      <c r="Q56" s="24" t="s">
        <v>82</v>
      </c>
    </row>
    <row r="57" spans="17:17" ht="14.25" x14ac:dyDescent="0.2">
      <c r="Q57" s="24" t="s">
        <v>83</v>
      </c>
    </row>
    <row r="58" spans="17:17" ht="14.25" x14ac:dyDescent="0.2">
      <c r="Q58" s="24" t="s">
        <v>84</v>
      </c>
    </row>
    <row r="60" spans="17:17" x14ac:dyDescent="0.25">
      <c r="Q60" s="32">
        <v>0.89</v>
      </c>
    </row>
    <row r="61" spans="17:17" x14ac:dyDescent="0.25">
      <c r="Q61" s="32">
        <v>4</v>
      </c>
    </row>
  </sheetData>
  <sheetProtection algorithmName="SHA-512" hashValue="8Wu+L7mopSWqp5Bf6Gkbpi/1lxYnfiODprM68F7vdzAvQZTjFQ21t+LtJvYMH04vMfxVEPi/wGciaSrluwcSow==" saltValue="iLMaJnqMqWndEMInhOe31g==" spinCount="100000" sheet="1" objects="1" scenarios="1"/>
  <mergeCells count="74">
    <mergeCell ref="A43:M43"/>
    <mergeCell ref="N43:O43"/>
    <mergeCell ref="A44:O44"/>
    <mergeCell ref="A40:M40"/>
    <mergeCell ref="N40:O40"/>
    <mergeCell ref="A41:M41"/>
    <mergeCell ref="N41:O41"/>
    <mergeCell ref="A42:M42"/>
    <mergeCell ref="N42:O42"/>
    <mergeCell ref="A37:M37"/>
    <mergeCell ref="N37:O37"/>
    <mergeCell ref="A38:M38"/>
    <mergeCell ref="N38:O38"/>
    <mergeCell ref="A39:M39"/>
    <mergeCell ref="N39:O39"/>
    <mergeCell ref="A34:M34"/>
    <mergeCell ref="N34:O34"/>
    <mergeCell ref="A35:M35"/>
    <mergeCell ref="N35:O35"/>
    <mergeCell ref="A36:M36"/>
    <mergeCell ref="N36:O36"/>
    <mergeCell ref="A31:M31"/>
    <mergeCell ref="N31:O31"/>
    <mergeCell ref="A32:M32"/>
    <mergeCell ref="N32:O32"/>
    <mergeCell ref="A33:M33"/>
    <mergeCell ref="N33:O33"/>
    <mergeCell ref="A28:M28"/>
    <mergeCell ref="N28:O28"/>
    <mergeCell ref="A29:M29"/>
    <mergeCell ref="N29:O29"/>
    <mergeCell ref="A30:M30"/>
    <mergeCell ref="N30:O30"/>
    <mergeCell ref="A27:O27"/>
    <mergeCell ref="A16:B16"/>
    <mergeCell ref="A17:B17"/>
    <mergeCell ref="A18:A23"/>
    <mergeCell ref="A24:C25"/>
    <mergeCell ref="D24:G24"/>
    <mergeCell ref="H24:K24"/>
    <mergeCell ref="L24:O24"/>
    <mergeCell ref="D25:G25"/>
    <mergeCell ref="H25:K25"/>
    <mergeCell ref="L25:O25"/>
    <mergeCell ref="A26:O26"/>
    <mergeCell ref="A15:B15"/>
    <mergeCell ref="L7:O7"/>
    <mergeCell ref="L8:M8"/>
    <mergeCell ref="N8:O8"/>
    <mergeCell ref="A9:D9"/>
    <mergeCell ref="F9:G9"/>
    <mergeCell ref="J9:O9"/>
    <mergeCell ref="A10:O10"/>
    <mergeCell ref="A11:O11"/>
    <mergeCell ref="A12:O12"/>
    <mergeCell ref="A13:O13"/>
    <mergeCell ref="A14:B14"/>
    <mergeCell ref="A5:E5"/>
    <mergeCell ref="F5:O5"/>
    <mergeCell ref="A6:E6"/>
    <mergeCell ref="G6:O6"/>
    <mergeCell ref="A7:D8"/>
    <mergeCell ref="E7:E8"/>
    <mergeCell ref="F7:G8"/>
    <mergeCell ref="H7:H8"/>
    <mergeCell ref="I7:I8"/>
    <mergeCell ref="J7:K8"/>
    <mergeCell ref="A4:E4"/>
    <mergeCell ref="F4:O4"/>
    <mergeCell ref="A1:C2"/>
    <mergeCell ref="D1:O1"/>
    <mergeCell ref="D2:O2"/>
    <mergeCell ref="A3:E3"/>
    <mergeCell ref="F3:O3"/>
  </mergeCells>
  <dataValidations count="1">
    <dataValidation type="list" allowBlank="1" showInputMessage="1" showErrorMessage="1" sqref="J9:O9" xr:uid="{00000000-0002-0000-0500-000000000000}">
      <formula1>$Q$46:$Q$58</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14337"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14337"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61"/>
  <sheetViews>
    <sheetView zoomScaleNormal="100" zoomScaleSheetLayoutView="72" workbookViewId="0">
      <selection activeCell="C22" sqref="C22"/>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8" width="11.42578125" style="3" hidden="1" customWidth="1"/>
    <col min="19" max="19" width="8" style="3" customWidth="1"/>
    <col min="20" max="21" width="7.140625" style="3" customWidth="1"/>
    <col min="22" max="22" width="6.7109375" style="3" customWidth="1"/>
    <col min="23" max="23" width="7.42578125" style="3" customWidth="1"/>
    <col min="24" max="25" width="7.85546875" style="3" customWidth="1"/>
    <col min="26" max="28" width="7.7109375" style="3" customWidth="1"/>
    <col min="29" max="29" width="18" style="3" customWidth="1"/>
    <col min="30" max="30" width="8.85546875" style="3" customWidth="1"/>
    <col min="31" max="31" width="8.140625" style="3" customWidth="1"/>
    <col min="32"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9" ht="20.25" customHeight="1" x14ac:dyDescent="0.25">
      <c r="A1" s="91"/>
      <c r="B1" s="92"/>
      <c r="C1" s="93"/>
      <c r="D1" s="97" t="s">
        <v>19</v>
      </c>
      <c r="E1" s="97"/>
      <c r="F1" s="97"/>
      <c r="G1" s="97"/>
      <c r="H1" s="97"/>
      <c r="I1" s="97"/>
      <c r="J1" s="97"/>
      <c r="K1" s="97"/>
      <c r="L1" s="97"/>
      <c r="M1" s="97"/>
      <c r="N1" s="97"/>
      <c r="O1" s="98"/>
    </row>
    <row r="2" spans="1:29" ht="15.75" customHeight="1" thickBot="1" x14ac:dyDescent="0.3">
      <c r="A2" s="94"/>
      <c r="B2" s="95"/>
      <c r="C2" s="96"/>
      <c r="D2" s="99" t="s">
        <v>58</v>
      </c>
      <c r="E2" s="99"/>
      <c r="F2" s="99"/>
      <c r="G2" s="99"/>
      <c r="H2" s="99"/>
      <c r="I2" s="99"/>
      <c r="J2" s="99"/>
      <c r="K2" s="99"/>
      <c r="L2" s="99"/>
      <c r="M2" s="99"/>
      <c r="N2" s="99"/>
      <c r="O2" s="100"/>
    </row>
    <row r="3" spans="1:29" ht="13.5" customHeight="1" x14ac:dyDescent="0.25">
      <c r="A3" s="101" t="s">
        <v>0</v>
      </c>
      <c r="B3" s="102"/>
      <c r="C3" s="102"/>
      <c r="D3" s="102"/>
      <c r="E3" s="102"/>
      <c r="F3" s="102" t="str">
        <f>'SET-GF Cartera'!J3</f>
        <v>GESTIÓN FINANCIERA -CARTERA</v>
      </c>
      <c r="G3" s="102"/>
      <c r="H3" s="102"/>
      <c r="I3" s="102"/>
      <c r="J3" s="102"/>
      <c r="K3" s="102"/>
      <c r="L3" s="102"/>
      <c r="M3" s="102"/>
      <c r="N3" s="102"/>
      <c r="O3" s="103"/>
    </row>
    <row r="4" spans="1:29" ht="15.75" customHeight="1" x14ac:dyDescent="0.25">
      <c r="A4" s="87" t="s">
        <v>1</v>
      </c>
      <c r="B4" s="88"/>
      <c r="C4" s="88"/>
      <c r="D4" s="88"/>
      <c r="E4" s="88"/>
      <c r="F4" s="89" t="str">
        <f>'SET-GF Cartera'!$B11</f>
        <v>Rotación de Cartera (Vta. Servicios Públicos - Santa María)</v>
      </c>
      <c r="G4" s="89"/>
      <c r="H4" s="89"/>
      <c r="I4" s="89"/>
      <c r="J4" s="89"/>
      <c r="K4" s="89"/>
      <c r="L4" s="89"/>
      <c r="M4" s="89"/>
      <c r="N4" s="89"/>
      <c r="O4" s="90"/>
    </row>
    <row r="5" spans="1:29" ht="15.75" customHeight="1" x14ac:dyDescent="0.25">
      <c r="A5" s="87" t="s">
        <v>46</v>
      </c>
      <c r="B5" s="88"/>
      <c r="C5" s="88"/>
      <c r="D5" s="88"/>
      <c r="E5" s="88"/>
      <c r="F5" s="104" t="str">
        <f>'SET-GF Cartera'!F11</f>
        <v>Efectividad</v>
      </c>
      <c r="G5" s="105"/>
      <c r="H5" s="105"/>
      <c r="I5" s="105"/>
      <c r="J5" s="105"/>
      <c r="K5" s="105"/>
      <c r="L5" s="105"/>
      <c r="M5" s="105"/>
      <c r="N5" s="105"/>
      <c r="O5" s="106"/>
    </row>
    <row r="6" spans="1:29" ht="17.25" customHeight="1" thickBot="1" x14ac:dyDescent="0.3">
      <c r="A6" s="107" t="s">
        <v>20</v>
      </c>
      <c r="B6" s="108"/>
      <c r="C6" s="108"/>
      <c r="D6" s="108"/>
      <c r="E6" s="108"/>
      <c r="F6" s="10" t="s">
        <v>85</v>
      </c>
      <c r="G6" s="109" t="str">
        <f>'SET-GF Cartera'!A11</f>
        <v>IN06</v>
      </c>
      <c r="H6" s="109"/>
      <c r="I6" s="109"/>
      <c r="J6" s="109"/>
      <c r="K6" s="109"/>
      <c r="L6" s="109"/>
      <c r="M6" s="109"/>
      <c r="N6" s="109"/>
      <c r="O6" s="110"/>
    </row>
    <row r="7" spans="1:29" ht="12.75" customHeight="1" x14ac:dyDescent="0.25">
      <c r="A7" s="111" t="s">
        <v>21</v>
      </c>
      <c r="B7" s="112"/>
      <c r="C7" s="112"/>
      <c r="D7" s="112"/>
      <c r="E7" s="115" t="s">
        <v>22</v>
      </c>
      <c r="F7" s="115" t="s">
        <v>23</v>
      </c>
      <c r="G7" s="115"/>
      <c r="H7" s="115" t="s">
        <v>24</v>
      </c>
      <c r="I7" s="115" t="s">
        <v>25</v>
      </c>
      <c r="J7" s="115" t="s">
        <v>26</v>
      </c>
      <c r="K7" s="115"/>
      <c r="L7" s="119" t="s">
        <v>27</v>
      </c>
      <c r="M7" s="119"/>
      <c r="N7" s="119"/>
      <c r="O7" s="120"/>
    </row>
    <row r="8" spans="1:29" ht="46.5" customHeight="1" x14ac:dyDescent="0.25">
      <c r="A8" s="113"/>
      <c r="B8" s="114"/>
      <c r="C8" s="114"/>
      <c r="D8" s="114"/>
      <c r="E8" s="116"/>
      <c r="F8" s="116"/>
      <c r="G8" s="116"/>
      <c r="H8" s="116"/>
      <c r="I8" s="116"/>
      <c r="J8" s="116"/>
      <c r="K8" s="116"/>
      <c r="L8" s="114" t="s">
        <v>28</v>
      </c>
      <c r="M8" s="114"/>
      <c r="N8" s="114" t="s">
        <v>29</v>
      </c>
      <c r="O8" s="121"/>
    </row>
    <row r="9" spans="1:29" ht="87.75" customHeight="1" thickBot="1" x14ac:dyDescent="0.3">
      <c r="A9" s="122" t="str">
        <f>'SET-GF Cartera'!$C11</f>
        <v>Establecer el número de veces que las C x C  por ventas de servicios públicos del municipio de Santa María giran en promedio en un período de tiempo, generalmente un año, con el fin de ajustar en lo posible el ciclo haciendolo mas dinámico.</v>
      </c>
      <c r="B9" s="123"/>
      <c r="C9" s="123"/>
      <c r="D9" s="123"/>
      <c r="E9" s="8" t="s">
        <v>90</v>
      </c>
      <c r="F9" s="123" t="str">
        <f>'SET-GF Cartera'!$D11</f>
        <v>Facturación servicios públicos del municipio de Santa María del periódo / Cuentas por cobrar promedio de servicios públicos del municipio de Santa María</v>
      </c>
      <c r="G9" s="123"/>
      <c r="H9" s="33">
        <f>$O16</f>
        <v>4</v>
      </c>
      <c r="I9" s="16" t="str">
        <f>'SET-GF Cartera'!$E11</f>
        <v>Mensual</v>
      </c>
      <c r="J9" s="124" t="s">
        <v>82</v>
      </c>
      <c r="K9" s="125"/>
      <c r="L9" s="125"/>
      <c r="M9" s="125"/>
      <c r="N9" s="125"/>
      <c r="O9" s="126"/>
    </row>
    <row r="10" spans="1:29" ht="13.5" customHeight="1" x14ac:dyDescent="0.25">
      <c r="A10" s="127" t="s">
        <v>36</v>
      </c>
      <c r="B10" s="128"/>
      <c r="C10" s="128"/>
      <c r="D10" s="128"/>
      <c r="E10" s="128"/>
      <c r="F10" s="128"/>
      <c r="G10" s="128"/>
      <c r="H10" s="128"/>
      <c r="I10" s="128"/>
      <c r="J10" s="128"/>
      <c r="K10" s="128"/>
      <c r="L10" s="128"/>
      <c r="M10" s="128"/>
      <c r="N10" s="128"/>
      <c r="O10" s="129"/>
    </row>
    <row r="11" spans="1:29" ht="18.75" customHeight="1" thickBot="1" x14ac:dyDescent="0.3">
      <c r="A11" s="130"/>
      <c r="B11" s="131"/>
      <c r="C11" s="131"/>
      <c r="D11" s="131"/>
      <c r="E11" s="131"/>
      <c r="F11" s="131"/>
      <c r="G11" s="131"/>
      <c r="H11" s="131"/>
      <c r="I11" s="131"/>
      <c r="J11" s="131"/>
      <c r="K11" s="131"/>
      <c r="L11" s="131"/>
      <c r="M11" s="131"/>
      <c r="N11" s="131"/>
      <c r="O11" s="132"/>
    </row>
    <row r="12" spans="1:29" ht="15" customHeight="1" thickBot="1" x14ac:dyDescent="0.3">
      <c r="A12" s="133" t="s">
        <v>30</v>
      </c>
      <c r="B12" s="134"/>
      <c r="C12" s="134"/>
      <c r="D12" s="134"/>
      <c r="E12" s="134"/>
      <c r="F12" s="134"/>
      <c r="G12" s="134"/>
      <c r="H12" s="134"/>
      <c r="I12" s="134"/>
      <c r="J12" s="134"/>
      <c r="K12" s="134"/>
      <c r="L12" s="134"/>
      <c r="M12" s="134"/>
      <c r="N12" s="134"/>
      <c r="O12" s="135"/>
      <c r="V12" s="6"/>
      <c r="W12" s="17"/>
      <c r="X12" s="17"/>
    </row>
    <row r="13" spans="1:29" ht="16.5" customHeight="1" x14ac:dyDescent="0.25">
      <c r="A13" s="136" t="s">
        <v>138</v>
      </c>
      <c r="B13" s="137"/>
      <c r="C13" s="137"/>
      <c r="D13" s="137"/>
      <c r="E13" s="137"/>
      <c r="F13" s="137"/>
      <c r="G13" s="137"/>
      <c r="H13" s="137"/>
      <c r="I13" s="137"/>
      <c r="J13" s="137"/>
      <c r="K13" s="137"/>
      <c r="L13" s="137"/>
      <c r="M13" s="137"/>
      <c r="N13" s="137"/>
      <c r="O13" s="138"/>
      <c r="V13" s="6"/>
      <c r="W13" s="7"/>
      <c r="X13" s="7"/>
      <c r="AC13" s="41"/>
    </row>
    <row r="14" spans="1:29" ht="16.5" customHeight="1" x14ac:dyDescent="0.25">
      <c r="A14" s="139" t="s">
        <v>31</v>
      </c>
      <c r="B14" s="140"/>
      <c r="C14" s="45" t="s">
        <v>7</v>
      </c>
      <c r="D14" s="45" t="s">
        <v>8</v>
      </c>
      <c r="E14" s="45" t="s">
        <v>9</v>
      </c>
      <c r="F14" s="45" t="s">
        <v>10</v>
      </c>
      <c r="G14" s="45" t="s">
        <v>11</v>
      </c>
      <c r="H14" s="45" t="s">
        <v>12</v>
      </c>
      <c r="I14" s="45" t="s">
        <v>13</v>
      </c>
      <c r="J14" s="45" t="s">
        <v>14</v>
      </c>
      <c r="K14" s="45" t="s">
        <v>15</v>
      </c>
      <c r="L14" s="45" t="s">
        <v>16</v>
      </c>
      <c r="M14" s="45" t="s">
        <v>17</v>
      </c>
      <c r="N14" s="45" t="s">
        <v>18</v>
      </c>
      <c r="O14" s="5" t="s">
        <v>32</v>
      </c>
      <c r="V14" s="6"/>
      <c r="W14" s="7"/>
      <c r="X14" s="7"/>
      <c r="AC14" s="41"/>
    </row>
    <row r="15" spans="1:29" ht="16.5" customHeight="1" x14ac:dyDescent="0.25">
      <c r="A15" s="117" t="s">
        <v>37</v>
      </c>
      <c r="B15" s="118"/>
      <c r="C15" s="44">
        <f t="shared" ref="C15:N15" si="0">$O$15</f>
        <v>0.89</v>
      </c>
      <c r="D15" s="44">
        <f t="shared" si="0"/>
        <v>0.89</v>
      </c>
      <c r="E15" s="44">
        <f t="shared" si="0"/>
        <v>0.89</v>
      </c>
      <c r="F15" s="44">
        <f t="shared" si="0"/>
        <v>0.89</v>
      </c>
      <c r="G15" s="44">
        <f t="shared" si="0"/>
        <v>0.89</v>
      </c>
      <c r="H15" s="44">
        <f t="shared" si="0"/>
        <v>0.89</v>
      </c>
      <c r="I15" s="44">
        <f t="shared" si="0"/>
        <v>0.89</v>
      </c>
      <c r="J15" s="44">
        <f t="shared" si="0"/>
        <v>0.89</v>
      </c>
      <c r="K15" s="44">
        <f t="shared" si="0"/>
        <v>0.89</v>
      </c>
      <c r="L15" s="44">
        <f t="shared" si="0"/>
        <v>0.89</v>
      </c>
      <c r="M15" s="44">
        <f t="shared" si="0"/>
        <v>0.89</v>
      </c>
      <c r="N15" s="44">
        <f t="shared" si="0"/>
        <v>0.89</v>
      </c>
      <c r="O15" s="46">
        <f>'SET-GF Cartera'!J11</f>
        <v>0.89</v>
      </c>
      <c r="V15" s="6"/>
      <c r="W15" s="7"/>
      <c r="X15" s="7"/>
      <c r="AC15" s="41"/>
    </row>
    <row r="16" spans="1:29" ht="17.25" customHeight="1" x14ac:dyDescent="0.25">
      <c r="A16" s="117" t="s">
        <v>137</v>
      </c>
      <c r="B16" s="118"/>
      <c r="C16" s="44">
        <f t="shared" ref="C16:N16" si="1">$O$16</f>
        <v>4</v>
      </c>
      <c r="D16" s="44">
        <f t="shared" si="1"/>
        <v>4</v>
      </c>
      <c r="E16" s="44">
        <f t="shared" si="1"/>
        <v>4</v>
      </c>
      <c r="F16" s="44">
        <f t="shared" si="1"/>
        <v>4</v>
      </c>
      <c r="G16" s="44">
        <f t="shared" si="1"/>
        <v>4</v>
      </c>
      <c r="H16" s="44">
        <f t="shared" si="1"/>
        <v>4</v>
      </c>
      <c r="I16" s="44">
        <f t="shared" si="1"/>
        <v>4</v>
      </c>
      <c r="J16" s="44">
        <f t="shared" si="1"/>
        <v>4</v>
      </c>
      <c r="K16" s="44">
        <f t="shared" si="1"/>
        <v>4</v>
      </c>
      <c r="L16" s="44">
        <f t="shared" si="1"/>
        <v>4</v>
      </c>
      <c r="M16" s="44">
        <f t="shared" si="1"/>
        <v>4</v>
      </c>
      <c r="N16" s="44">
        <f t="shared" si="1"/>
        <v>4</v>
      </c>
      <c r="O16" s="47">
        <f>'SET-GF Cartera'!K11</f>
        <v>4</v>
      </c>
      <c r="V16" s="6"/>
      <c r="W16" s="7"/>
      <c r="X16" s="7"/>
      <c r="AC16" s="41"/>
    </row>
    <row r="17" spans="1:32" ht="17.25" customHeight="1" x14ac:dyDescent="0.25">
      <c r="A17" s="148" t="s">
        <v>101</v>
      </c>
      <c r="B17" s="149"/>
      <c r="C17" s="27" t="str">
        <f>IF((C19),C18/C20,"-")</f>
        <v>-</v>
      </c>
      <c r="D17" s="27" t="str">
        <f t="shared" ref="D17:O17" si="2">IF((D19),D18/D20,"-")</f>
        <v>-</v>
      </c>
      <c r="E17" s="27" t="str">
        <f t="shared" si="2"/>
        <v>-</v>
      </c>
      <c r="F17" s="27" t="str">
        <f t="shared" si="2"/>
        <v>-</v>
      </c>
      <c r="G17" s="27" t="str">
        <f t="shared" si="2"/>
        <v>-</v>
      </c>
      <c r="H17" s="27" t="str">
        <f t="shared" si="2"/>
        <v>-</v>
      </c>
      <c r="I17" s="27" t="str">
        <f t="shared" si="2"/>
        <v>-</v>
      </c>
      <c r="J17" s="27" t="str">
        <f t="shared" si="2"/>
        <v>-</v>
      </c>
      <c r="K17" s="27" t="str">
        <f t="shared" si="2"/>
        <v>-</v>
      </c>
      <c r="L17" s="27" t="str">
        <f t="shared" si="2"/>
        <v>-</v>
      </c>
      <c r="M17" s="27" t="str">
        <f t="shared" si="2"/>
        <v>-</v>
      </c>
      <c r="N17" s="27" t="str">
        <f t="shared" si="2"/>
        <v>-</v>
      </c>
      <c r="O17" s="28" t="str">
        <f t="shared" si="2"/>
        <v>-</v>
      </c>
      <c r="S17" s="34"/>
      <c r="T17" s="34"/>
      <c r="U17" s="34"/>
      <c r="V17" s="34"/>
      <c r="W17" s="34"/>
      <c r="X17" s="34"/>
      <c r="Y17" s="34"/>
      <c r="Z17" s="34"/>
      <c r="AA17" s="34"/>
      <c r="AB17" s="34"/>
      <c r="AC17" s="34"/>
      <c r="AD17" s="34"/>
      <c r="AE17" s="34"/>
      <c r="AF17" s="35"/>
    </row>
    <row r="18" spans="1:32" ht="27" customHeight="1" x14ac:dyDescent="0.25">
      <c r="A18" s="150" t="s">
        <v>35</v>
      </c>
      <c r="B18" s="51" t="s">
        <v>140</v>
      </c>
      <c r="C18" s="52">
        <f>C19</f>
        <v>0</v>
      </c>
      <c r="D18" s="52">
        <f>C18+D19</f>
        <v>0</v>
      </c>
      <c r="E18" s="52">
        <f t="shared" ref="E18:N18" si="3">D18+E19</f>
        <v>0</v>
      </c>
      <c r="F18" s="52">
        <f t="shared" si="3"/>
        <v>0</v>
      </c>
      <c r="G18" s="52">
        <f t="shared" si="3"/>
        <v>0</v>
      </c>
      <c r="H18" s="52">
        <f t="shared" si="3"/>
        <v>0</v>
      </c>
      <c r="I18" s="52">
        <f t="shared" si="3"/>
        <v>0</v>
      </c>
      <c r="J18" s="52">
        <f t="shared" si="3"/>
        <v>0</v>
      </c>
      <c r="K18" s="52">
        <f t="shared" si="3"/>
        <v>0</v>
      </c>
      <c r="L18" s="52">
        <f t="shared" si="3"/>
        <v>0</v>
      </c>
      <c r="M18" s="52">
        <f t="shared" si="3"/>
        <v>0</v>
      </c>
      <c r="N18" s="52">
        <f t="shared" si="3"/>
        <v>0</v>
      </c>
      <c r="O18" s="50">
        <f>SUM(C19:N19)</f>
        <v>0</v>
      </c>
      <c r="S18" s="35"/>
      <c r="T18" s="35"/>
      <c r="U18" s="35"/>
      <c r="V18" s="35"/>
      <c r="W18" s="35"/>
      <c r="X18" s="35"/>
      <c r="Y18" s="35"/>
      <c r="Z18" s="35"/>
      <c r="AA18" s="35"/>
      <c r="AB18" s="35"/>
      <c r="AC18" s="35"/>
      <c r="AD18" s="35"/>
      <c r="AE18" s="35"/>
      <c r="AF18" s="35"/>
    </row>
    <row r="19" spans="1:32" ht="23.25" customHeight="1" x14ac:dyDescent="0.25">
      <c r="A19" s="150"/>
      <c r="B19" s="19" t="s">
        <v>141</v>
      </c>
      <c r="C19" s="4"/>
      <c r="D19" s="4"/>
      <c r="E19" s="4"/>
      <c r="F19" s="4"/>
      <c r="G19" s="4"/>
      <c r="H19" s="4"/>
      <c r="I19" s="4"/>
      <c r="J19" s="4"/>
      <c r="K19" s="4"/>
      <c r="L19" s="4"/>
      <c r="M19" s="4"/>
      <c r="N19" s="4"/>
      <c r="O19" s="50">
        <f>SUM(C20:N20)</f>
        <v>0</v>
      </c>
      <c r="S19" s="35"/>
      <c r="T19" s="35"/>
      <c r="U19" s="35"/>
      <c r="V19" s="35"/>
      <c r="W19" s="35"/>
      <c r="X19" s="35"/>
      <c r="Y19" s="35"/>
      <c r="Z19" s="35"/>
      <c r="AA19" s="35"/>
      <c r="AB19" s="35"/>
      <c r="AC19" s="35"/>
      <c r="AD19" s="35"/>
      <c r="AE19" s="35"/>
      <c r="AF19" s="35"/>
    </row>
    <row r="20" spans="1:32" ht="16.5" customHeight="1" x14ac:dyDescent="0.25">
      <c r="A20" s="150"/>
      <c r="B20" s="51" t="s">
        <v>120</v>
      </c>
      <c r="C20" s="52">
        <f>($C$21+C22)/2</f>
        <v>0</v>
      </c>
      <c r="D20" s="54" t="str">
        <f>IF((D22),($C$21+D22)/2,"-")</f>
        <v>-</v>
      </c>
      <c r="E20" s="54" t="str">
        <f t="shared" ref="E20:N20" si="4">IF((E22),($C$21+E22)/2,"-")</f>
        <v>-</v>
      </c>
      <c r="F20" s="54" t="str">
        <f t="shared" si="4"/>
        <v>-</v>
      </c>
      <c r="G20" s="54" t="str">
        <f t="shared" si="4"/>
        <v>-</v>
      </c>
      <c r="H20" s="54" t="str">
        <f t="shared" si="4"/>
        <v>-</v>
      </c>
      <c r="I20" s="54" t="str">
        <f t="shared" si="4"/>
        <v>-</v>
      </c>
      <c r="J20" s="54" t="str">
        <f t="shared" si="4"/>
        <v>-</v>
      </c>
      <c r="K20" s="54" t="str">
        <f t="shared" si="4"/>
        <v>-</v>
      </c>
      <c r="L20" s="54" t="str">
        <f t="shared" si="4"/>
        <v>-</v>
      </c>
      <c r="M20" s="54" t="str">
        <f t="shared" si="4"/>
        <v>-</v>
      </c>
      <c r="N20" s="54" t="str">
        <f t="shared" si="4"/>
        <v>-</v>
      </c>
      <c r="O20" s="62">
        <f>AVERAGE(C20:N20)</f>
        <v>0</v>
      </c>
      <c r="S20" s="35"/>
      <c r="T20" s="35"/>
      <c r="U20" s="35"/>
      <c r="V20" s="35"/>
      <c r="W20" s="35"/>
      <c r="X20" s="35"/>
      <c r="Y20" s="35"/>
      <c r="Z20" s="35"/>
      <c r="AA20" s="35"/>
      <c r="AB20" s="35"/>
      <c r="AC20" s="35"/>
      <c r="AD20" s="35"/>
      <c r="AE20" s="35"/>
      <c r="AF20" s="35"/>
    </row>
    <row r="21" spans="1:32" ht="24" customHeight="1" x14ac:dyDescent="0.25">
      <c r="A21" s="150"/>
      <c r="B21" s="19" t="s">
        <v>142</v>
      </c>
      <c r="C21" s="4"/>
      <c r="D21" s="52">
        <f t="shared" ref="D21:O21" si="5">C22</f>
        <v>0</v>
      </c>
      <c r="E21" s="52">
        <f t="shared" si="5"/>
        <v>0</v>
      </c>
      <c r="F21" s="52">
        <f t="shared" si="5"/>
        <v>0</v>
      </c>
      <c r="G21" s="52">
        <f t="shared" si="5"/>
        <v>0</v>
      </c>
      <c r="H21" s="52">
        <f t="shared" si="5"/>
        <v>0</v>
      </c>
      <c r="I21" s="52">
        <f t="shared" si="5"/>
        <v>0</v>
      </c>
      <c r="J21" s="52">
        <f t="shared" si="5"/>
        <v>0</v>
      </c>
      <c r="K21" s="52">
        <f t="shared" si="5"/>
        <v>0</v>
      </c>
      <c r="L21" s="52">
        <f t="shared" si="5"/>
        <v>0</v>
      </c>
      <c r="M21" s="52">
        <f t="shared" si="5"/>
        <v>0</v>
      </c>
      <c r="N21" s="52">
        <f t="shared" si="5"/>
        <v>0</v>
      </c>
      <c r="O21" s="9">
        <f t="shared" si="5"/>
        <v>0</v>
      </c>
      <c r="S21" s="35"/>
      <c r="T21" s="35"/>
      <c r="U21" s="35"/>
      <c r="V21" s="35"/>
      <c r="W21" s="35"/>
      <c r="X21" s="35"/>
      <c r="Y21" s="35"/>
      <c r="Z21" s="35"/>
      <c r="AA21" s="35"/>
      <c r="AB21" s="35"/>
      <c r="AC21" s="35"/>
      <c r="AD21" s="35"/>
      <c r="AE21" s="35"/>
      <c r="AF21" s="35"/>
    </row>
    <row r="22" spans="1:32" ht="23.25" customHeight="1" x14ac:dyDescent="0.25">
      <c r="A22" s="150"/>
      <c r="B22" s="19" t="s">
        <v>143</v>
      </c>
      <c r="C22" s="4"/>
      <c r="D22" s="4"/>
      <c r="E22" s="4"/>
      <c r="F22" s="4"/>
      <c r="G22" s="4"/>
      <c r="H22" s="4"/>
      <c r="I22" s="4"/>
      <c r="J22" s="4"/>
      <c r="K22" s="4"/>
      <c r="L22" s="4"/>
      <c r="M22" s="4"/>
      <c r="N22" s="4"/>
      <c r="O22" s="9"/>
      <c r="S22" s="35"/>
      <c r="T22" s="35"/>
      <c r="U22" s="35"/>
      <c r="V22" s="35"/>
      <c r="W22" s="35"/>
      <c r="X22" s="35"/>
      <c r="Y22" s="35"/>
      <c r="Z22" s="36"/>
      <c r="AA22" s="36"/>
      <c r="AB22" s="36"/>
      <c r="AC22" s="36"/>
      <c r="AD22" s="36"/>
      <c r="AE22" s="35"/>
      <c r="AF22" s="35"/>
    </row>
    <row r="23" spans="1:32" ht="15" customHeight="1" thickBot="1" x14ac:dyDescent="0.3">
      <c r="A23" s="151"/>
      <c r="B23" s="53" t="s">
        <v>123</v>
      </c>
      <c r="C23" s="63" t="e">
        <f>IF((C17),(360/C17),"-")</f>
        <v>#VALUE!</v>
      </c>
      <c r="D23" s="63" t="e">
        <f t="shared" ref="D23:O23" si="6">IF((D17),(360/D17),"-")</f>
        <v>#VALUE!</v>
      </c>
      <c r="E23" s="63" t="e">
        <f t="shared" si="6"/>
        <v>#VALUE!</v>
      </c>
      <c r="F23" s="63" t="e">
        <f t="shared" si="6"/>
        <v>#VALUE!</v>
      </c>
      <c r="G23" s="63" t="e">
        <f t="shared" si="6"/>
        <v>#VALUE!</v>
      </c>
      <c r="H23" s="63" t="e">
        <f t="shared" si="6"/>
        <v>#VALUE!</v>
      </c>
      <c r="I23" s="63" t="e">
        <f t="shared" si="6"/>
        <v>#VALUE!</v>
      </c>
      <c r="J23" s="63" t="e">
        <f t="shared" si="6"/>
        <v>#VALUE!</v>
      </c>
      <c r="K23" s="63" t="e">
        <f t="shared" si="6"/>
        <v>#VALUE!</v>
      </c>
      <c r="L23" s="63" t="e">
        <f t="shared" si="6"/>
        <v>#VALUE!</v>
      </c>
      <c r="M23" s="63" t="e">
        <f t="shared" si="6"/>
        <v>#VALUE!</v>
      </c>
      <c r="N23" s="63" t="e">
        <f t="shared" si="6"/>
        <v>#VALUE!</v>
      </c>
      <c r="O23" s="64" t="e">
        <f t="shared" si="6"/>
        <v>#VALUE!</v>
      </c>
      <c r="S23" s="35"/>
      <c r="T23" s="35"/>
      <c r="U23" s="35"/>
      <c r="V23" s="37"/>
      <c r="W23" s="38"/>
      <c r="X23" s="38"/>
      <c r="Y23" s="35"/>
      <c r="Z23" s="35"/>
      <c r="AA23" s="35"/>
      <c r="AB23" s="35"/>
      <c r="AC23" s="35"/>
      <c r="AD23" s="35"/>
      <c r="AE23" s="35"/>
      <c r="AF23" s="35"/>
    </row>
    <row r="24" spans="1:32" ht="14.25" customHeight="1" thickBot="1" x14ac:dyDescent="0.3">
      <c r="A24" s="184" t="s">
        <v>33</v>
      </c>
      <c r="B24" s="185"/>
      <c r="C24" s="186"/>
      <c r="D24" s="179" t="str">
        <f>'SET-GF Cartera'!$G11</f>
        <v>Mayor a 3,5 veces</v>
      </c>
      <c r="E24" s="180"/>
      <c r="F24" s="180"/>
      <c r="G24" s="181"/>
      <c r="H24" s="179" t="str">
        <f>'SET-GF Cartera'!$H11</f>
        <v>Entre 2 y 3,5 veces</v>
      </c>
      <c r="I24" s="180"/>
      <c r="J24" s="180"/>
      <c r="K24" s="181"/>
      <c r="L24" s="179" t="str">
        <f>'SET-GF Cartera'!$I11</f>
        <v>Menor de 2 veces</v>
      </c>
      <c r="M24" s="182"/>
      <c r="N24" s="182"/>
      <c r="O24" s="183"/>
      <c r="S24" s="35"/>
      <c r="T24" s="35"/>
      <c r="U24" s="35"/>
      <c r="V24" s="35"/>
      <c r="W24" s="35"/>
      <c r="X24" s="35"/>
      <c r="Y24" s="35"/>
      <c r="Z24" s="35"/>
      <c r="AA24" s="35"/>
      <c r="AB24" s="35"/>
      <c r="AC24" s="35"/>
      <c r="AD24" s="35"/>
      <c r="AE24" s="35"/>
      <c r="AF24" s="35"/>
    </row>
    <row r="25" spans="1:32" ht="33" customHeight="1" thickBot="1" x14ac:dyDescent="0.3">
      <c r="A25" s="155"/>
      <c r="B25" s="156"/>
      <c r="C25" s="156"/>
      <c r="D25" s="162" t="s">
        <v>6</v>
      </c>
      <c r="E25" s="162"/>
      <c r="F25" s="162"/>
      <c r="G25" s="162"/>
      <c r="H25" s="163" t="s">
        <v>52</v>
      </c>
      <c r="I25" s="163"/>
      <c r="J25" s="163"/>
      <c r="K25" s="163"/>
      <c r="L25" s="164" t="s">
        <v>53</v>
      </c>
      <c r="M25" s="164"/>
      <c r="N25" s="164"/>
      <c r="O25" s="165"/>
      <c r="S25" s="35"/>
      <c r="T25" s="35"/>
      <c r="U25" s="35"/>
      <c r="V25" s="37"/>
      <c r="W25" s="38"/>
      <c r="X25" s="38"/>
      <c r="Y25" s="35"/>
      <c r="Z25" s="35"/>
      <c r="AA25" s="35"/>
      <c r="AB25" s="35"/>
      <c r="AC25" s="35"/>
      <c r="AD25" s="35"/>
      <c r="AE25" s="35"/>
      <c r="AF25" s="35"/>
    </row>
    <row r="26" spans="1:32" ht="15.75" customHeight="1" thickBot="1" x14ac:dyDescent="0.3">
      <c r="A26" s="166" t="s">
        <v>34</v>
      </c>
      <c r="B26" s="167"/>
      <c r="C26" s="167"/>
      <c r="D26" s="167"/>
      <c r="E26" s="167"/>
      <c r="F26" s="167"/>
      <c r="G26" s="167"/>
      <c r="H26" s="167"/>
      <c r="I26" s="167"/>
      <c r="J26" s="167"/>
      <c r="K26" s="167"/>
      <c r="L26" s="167"/>
      <c r="M26" s="167"/>
      <c r="N26" s="167"/>
      <c r="O26" s="168"/>
      <c r="V26" s="6"/>
      <c r="W26" s="7"/>
      <c r="X26" s="7"/>
    </row>
    <row r="27" spans="1:32" ht="264.75" customHeight="1" thickBot="1" x14ac:dyDescent="0.3">
      <c r="A27" s="145"/>
      <c r="B27" s="146"/>
      <c r="C27" s="146"/>
      <c r="D27" s="146"/>
      <c r="E27" s="146"/>
      <c r="F27" s="146"/>
      <c r="G27" s="146"/>
      <c r="H27" s="146"/>
      <c r="I27" s="146"/>
      <c r="J27" s="146"/>
      <c r="K27" s="146"/>
      <c r="L27" s="146"/>
      <c r="M27" s="146"/>
      <c r="N27" s="146"/>
      <c r="O27" s="147"/>
      <c r="V27" s="6"/>
    </row>
    <row r="28" spans="1:32" ht="15" customHeight="1" x14ac:dyDescent="0.25">
      <c r="A28" s="169" t="s">
        <v>49</v>
      </c>
      <c r="B28" s="170"/>
      <c r="C28" s="170"/>
      <c r="D28" s="170"/>
      <c r="E28" s="170"/>
      <c r="F28" s="170"/>
      <c r="G28" s="170"/>
      <c r="H28" s="170"/>
      <c r="I28" s="170"/>
      <c r="J28" s="170"/>
      <c r="K28" s="170"/>
      <c r="L28" s="170"/>
      <c r="M28" s="170"/>
      <c r="N28" s="171" t="s">
        <v>51</v>
      </c>
      <c r="O28" s="172"/>
    </row>
    <row r="29" spans="1:32" ht="16.5" customHeight="1" x14ac:dyDescent="0.25">
      <c r="A29" s="141"/>
      <c r="B29" s="142"/>
      <c r="C29" s="142"/>
      <c r="D29" s="142"/>
      <c r="E29" s="142"/>
      <c r="F29" s="142"/>
      <c r="G29" s="142"/>
      <c r="H29" s="142"/>
      <c r="I29" s="142"/>
      <c r="J29" s="142"/>
      <c r="K29" s="142"/>
      <c r="L29" s="142"/>
      <c r="M29" s="142"/>
      <c r="N29" s="143">
        <v>43101</v>
      </c>
      <c r="O29" s="144"/>
    </row>
    <row r="30" spans="1:32" ht="16.5" customHeight="1" x14ac:dyDescent="0.25">
      <c r="A30" s="141"/>
      <c r="B30" s="142"/>
      <c r="C30" s="142"/>
      <c r="D30" s="142"/>
      <c r="E30" s="142"/>
      <c r="F30" s="142"/>
      <c r="G30" s="142"/>
      <c r="H30" s="142"/>
      <c r="I30" s="142"/>
      <c r="J30" s="142"/>
      <c r="K30" s="142"/>
      <c r="L30" s="142"/>
      <c r="M30" s="142"/>
      <c r="N30" s="143">
        <v>43132</v>
      </c>
      <c r="O30" s="144"/>
    </row>
    <row r="31" spans="1:32" ht="16.5" customHeight="1" x14ac:dyDescent="0.25">
      <c r="A31" s="141"/>
      <c r="B31" s="142"/>
      <c r="C31" s="142"/>
      <c r="D31" s="142"/>
      <c r="E31" s="142"/>
      <c r="F31" s="142"/>
      <c r="G31" s="142"/>
      <c r="H31" s="142"/>
      <c r="I31" s="142"/>
      <c r="J31" s="142"/>
      <c r="K31" s="142"/>
      <c r="L31" s="142"/>
      <c r="M31" s="142"/>
      <c r="N31" s="143">
        <v>43160</v>
      </c>
      <c r="O31" s="144"/>
    </row>
    <row r="32" spans="1:32" ht="16.5" customHeight="1" x14ac:dyDescent="0.25">
      <c r="A32" s="141"/>
      <c r="B32" s="142"/>
      <c r="C32" s="142"/>
      <c r="D32" s="142"/>
      <c r="E32" s="142"/>
      <c r="F32" s="142"/>
      <c r="G32" s="142"/>
      <c r="H32" s="142"/>
      <c r="I32" s="142"/>
      <c r="J32" s="142"/>
      <c r="K32" s="142"/>
      <c r="L32" s="142"/>
      <c r="M32" s="142"/>
      <c r="N32" s="143">
        <v>43191</v>
      </c>
      <c r="O32" s="144"/>
    </row>
    <row r="33" spans="1:29" ht="20.25" customHeight="1" x14ac:dyDescent="0.25">
      <c r="A33" s="141"/>
      <c r="B33" s="142"/>
      <c r="C33" s="142"/>
      <c r="D33" s="142"/>
      <c r="E33" s="142"/>
      <c r="F33" s="142"/>
      <c r="G33" s="142"/>
      <c r="H33" s="142"/>
      <c r="I33" s="142"/>
      <c r="J33" s="142"/>
      <c r="K33" s="142"/>
      <c r="L33" s="142"/>
      <c r="M33" s="142"/>
      <c r="N33" s="143">
        <v>43221</v>
      </c>
      <c r="O33" s="144"/>
    </row>
    <row r="34" spans="1:29" ht="20.25" customHeight="1" x14ac:dyDescent="0.25">
      <c r="A34" s="141"/>
      <c r="B34" s="142"/>
      <c r="C34" s="142"/>
      <c r="D34" s="142"/>
      <c r="E34" s="142"/>
      <c r="F34" s="142"/>
      <c r="G34" s="142"/>
      <c r="H34" s="142"/>
      <c r="I34" s="142"/>
      <c r="J34" s="142"/>
      <c r="K34" s="142"/>
      <c r="L34" s="142"/>
      <c r="M34" s="142"/>
      <c r="N34" s="143">
        <v>43252</v>
      </c>
      <c r="O34" s="144"/>
    </row>
    <row r="35" spans="1:29" ht="20.25" customHeight="1" x14ac:dyDescent="0.25">
      <c r="A35" s="141"/>
      <c r="B35" s="142"/>
      <c r="C35" s="142"/>
      <c r="D35" s="142"/>
      <c r="E35" s="142"/>
      <c r="F35" s="142"/>
      <c r="G35" s="142"/>
      <c r="H35" s="142"/>
      <c r="I35" s="142"/>
      <c r="J35" s="142"/>
      <c r="K35" s="142"/>
      <c r="L35" s="142"/>
      <c r="M35" s="142"/>
      <c r="N35" s="143">
        <v>43282</v>
      </c>
      <c r="O35" s="144"/>
      <c r="AC35" s="42" t="s">
        <v>96</v>
      </c>
    </row>
    <row r="36" spans="1:29" ht="20.25" customHeight="1" x14ac:dyDescent="0.25">
      <c r="A36" s="141"/>
      <c r="B36" s="142"/>
      <c r="C36" s="142"/>
      <c r="D36" s="142"/>
      <c r="E36" s="142"/>
      <c r="F36" s="142"/>
      <c r="G36" s="142"/>
      <c r="H36" s="142"/>
      <c r="I36" s="142"/>
      <c r="J36" s="142"/>
      <c r="K36" s="142"/>
      <c r="L36" s="142"/>
      <c r="M36" s="142"/>
      <c r="N36" s="143">
        <v>43313</v>
      </c>
      <c r="O36" s="144"/>
    </row>
    <row r="37" spans="1:29" ht="20.25" customHeight="1" x14ac:dyDescent="0.25">
      <c r="A37" s="141"/>
      <c r="B37" s="142"/>
      <c r="C37" s="142"/>
      <c r="D37" s="142"/>
      <c r="E37" s="142"/>
      <c r="F37" s="142"/>
      <c r="G37" s="142"/>
      <c r="H37" s="142"/>
      <c r="I37" s="142"/>
      <c r="J37" s="142"/>
      <c r="K37" s="142"/>
      <c r="L37" s="142"/>
      <c r="M37" s="142"/>
      <c r="N37" s="143">
        <v>43344</v>
      </c>
      <c r="O37" s="144"/>
    </row>
    <row r="38" spans="1:29" ht="20.25" customHeight="1" x14ac:dyDescent="0.25">
      <c r="A38" s="141"/>
      <c r="B38" s="142"/>
      <c r="C38" s="142"/>
      <c r="D38" s="142"/>
      <c r="E38" s="142"/>
      <c r="F38" s="142"/>
      <c r="G38" s="142"/>
      <c r="H38" s="142"/>
      <c r="I38" s="142"/>
      <c r="J38" s="142"/>
      <c r="K38" s="142"/>
      <c r="L38" s="142"/>
      <c r="M38" s="142"/>
      <c r="N38" s="143">
        <v>43374</v>
      </c>
      <c r="O38" s="144"/>
    </row>
    <row r="39" spans="1:29" ht="20.25" customHeight="1" x14ac:dyDescent="0.25">
      <c r="A39" s="141"/>
      <c r="B39" s="142"/>
      <c r="C39" s="142"/>
      <c r="D39" s="142"/>
      <c r="E39" s="142"/>
      <c r="F39" s="142"/>
      <c r="G39" s="142"/>
      <c r="H39" s="142"/>
      <c r="I39" s="142"/>
      <c r="J39" s="142"/>
      <c r="K39" s="142"/>
      <c r="L39" s="142"/>
      <c r="M39" s="142"/>
      <c r="N39" s="143">
        <v>43405</v>
      </c>
      <c r="O39" s="144"/>
    </row>
    <row r="40" spans="1:29" ht="20.25" customHeight="1" thickBot="1" x14ac:dyDescent="0.3">
      <c r="A40" s="141"/>
      <c r="B40" s="142"/>
      <c r="C40" s="142"/>
      <c r="D40" s="142"/>
      <c r="E40" s="142"/>
      <c r="F40" s="142"/>
      <c r="G40" s="142"/>
      <c r="H40" s="142"/>
      <c r="I40" s="142"/>
      <c r="J40" s="142"/>
      <c r="K40" s="142"/>
      <c r="L40" s="142"/>
      <c r="M40" s="142"/>
      <c r="N40" s="143">
        <v>43435</v>
      </c>
      <c r="O40" s="144"/>
    </row>
    <row r="41" spans="1:29" ht="25.5" customHeight="1" x14ac:dyDescent="0.25">
      <c r="A41" s="169" t="s">
        <v>50</v>
      </c>
      <c r="B41" s="170"/>
      <c r="C41" s="170"/>
      <c r="D41" s="170"/>
      <c r="E41" s="170"/>
      <c r="F41" s="170"/>
      <c r="G41" s="170"/>
      <c r="H41" s="170"/>
      <c r="I41" s="170"/>
      <c r="J41" s="170"/>
      <c r="K41" s="170"/>
      <c r="L41" s="170"/>
      <c r="M41" s="170"/>
      <c r="N41" s="171" t="s">
        <v>51</v>
      </c>
      <c r="O41" s="172"/>
    </row>
    <row r="42" spans="1:29" ht="24" customHeight="1" x14ac:dyDescent="0.25">
      <c r="A42" s="141"/>
      <c r="B42" s="142"/>
      <c r="C42" s="142"/>
      <c r="D42" s="142"/>
      <c r="E42" s="142"/>
      <c r="F42" s="142"/>
      <c r="G42" s="142"/>
      <c r="H42" s="142"/>
      <c r="I42" s="142"/>
      <c r="J42" s="142"/>
      <c r="K42" s="142"/>
      <c r="L42" s="142"/>
      <c r="M42" s="142"/>
      <c r="N42" s="187"/>
      <c r="O42" s="188"/>
    </row>
    <row r="43" spans="1:29" ht="15.75" thickBot="1" x14ac:dyDescent="0.3">
      <c r="A43" s="176"/>
      <c r="B43" s="177"/>
      <c r="C43" s="177"/>
      <c r="D43" s="177"/>
      <c r="E43" s="177"/>
      <c r="F43" s="177"/>
      <c r="G43" s="177"/>
      <c r="H43" s="177"/>
      <c r="I43" s="177"/>
      <c r="J43" s="177"/>
      <c r="K43" s="177"/>
      <c r="L43" s="177"/>
      <c r="M43" s="177"/>
      <c r="N43" s="177"/>
      <c r="O43" s="178"/>
    </row>
    <row r="44" spans="1:29" ht="5.25" customHeight="1" x14ac:dyDescent="0.25">
      <c r="A44" s="173"/>
      <c r="B44" s="173"/>
      <c r="C44" s="173"/>
      <c r="D44" s="173"/>
      <c r="E44" s="173"/>
      <c r="F44" s="173"/>
      <c r="G44" s="173"/>
      <c r="H44" s="173"/>
      <c r="I44" s="173"/>
      <c r="J44" s="173"/>
      <c r="K44" s="173"/>
      <c r="L44" s="173"/>
      <c r="M44" s="173"/>
      <c r="N44" s="173"/>
      <c r="O44" s="173"/>
    </row>
    <row r="46" spans="1:29" ht="14.25" x14ac:dyDescent="0.2">
      <c r="Q46" s="24" t="s">
        <v>72</v>
      </c>
    </row>
    <row r="47" spans="1:29" ht="14.25" x14ac:dyDescent="0.2">
      <c r="Q47" s="24" t="s">
        <v>73</v>
      </c>
    </row>
    <row r="48" spans="1:29" ht="14.25" x14ac:dyDescent="0.2">
      <c r="Q48" s="24" t="s">
        <v>74</v>
      </c>
    </row>
    <row r="49" spans="17:17" ht="14.25" x14ac:dyDescent="0.2">
      <c r="Q49" s="24" t="s">
        <v>75</v>
      </c>
    </row>
    <row r="50" spans="17:17" ht="14.25" x14ac:dyDescent="0.2">
      <c r="Q50" s="24" t="s">
        <v>76</v>
      </c>
    </row>
    <row r="51" spans="17:17" ht="14.25" x14ac:dyDescent="0.2">
      <c r="Q51" s="24" t="s">
        <v>77</v>
      </c>
    </row>
    <row r="52" spans="17:17" ht="14.25" x14ac:dyDescent="0.2">
      <c r="Q52" s="24" t="s">
        <v>78</v>
      </c>
    </row>
    <row r="53" spans="17:17" ht="14.25" x14ac:dyDescent="0.2">
      <c r="Q53" s="24" t="s">
        <v>79</v>
      </c>
    </row>
    <row r="54" spans="17:17" ht="14.25" x14ac:dyDescent="0.2">
      <c r="Q54" s="24" t="s">
        <v>80</v>
      </c>
    </row>
    <row r="55" spans="17:17" ht="14.25" x14ac:dyDescent="0.2">
      <c r="Q55" s="24" t="s">
        <v>81</v>
      </c>
    </row>
    <row r="56" spans="17:17" ht="14.25" x14ac:dyDescent="0.2">
      <c r="Q56" s="24" t="s">
        <v>82</v>
      </c>
    </row>
    <row r="57" spans="17:17" ht="14.25" x14ac:dyDescent="0.2">
      <c r="Q57" s="24" t="s">
        <v>83</v>
      </c>
    </row>
    <row r="58" spans="17:17" ht="14.25" x14ac:dyDescent="0.2">
      <c r="Q58" s="24" t="s">
        <v>84</v>
      </c>
    </row>
    <row r="60" spans="17:17" x14ac:dyDescent="0.25">
      <c r="Q60" s="32">
        <v>0.89</v>
      </c>
    </row>
    <row r="61" spans="17:17" x14ac:dyDescent="0.25">
      <c r="Q61" s="32">
        <v>4</v>
      </c>
    </row>
  </sheetData>
  <sheetProtection algorithmName="SHA-512" hashValue="qeVB5LNSmXrQAAdHFGPLqlhK0gNxEO2AhidAvv3BFvtge5hHI/xr+LklWyX3EBYQlVss79PQDJzAokD0eRsdBw==" saltValue="EwfIDYNedi5UQLpS/i4owg==" spinCount="100000" sheet="1" objects="1" scenarios="1"/>
  <mergeCells count="74">
    <mergeCell ref="A43:M43"/>
    <mergeCell ref="N43:O43"/>
    <mergeCell ref="A44:O44"/>
    <mergeCell ref="A40:M40"/>
    <mergeCell ref="N40:O40"/>
    <mergeCell ref="A41:M41"/>
    <mergeCell ref="N41:O41"/>
    <mergeCell ref="A42:M42"/>
    <mergeCell ref="N42:O42"/>
    <mergeCell ref="A37:M37"/>
    <mergeCell ref="N37:O37"/>
    <mergeCell ref="A38:M38"/>
    <mergeCell ref="N38:O38"/>
    <mergeCell ref="A39:M39"/>
    <mergeCell ref="N39:O39"/>
    <mergeCell ref="A34:M34"/>
    <mergeCell ref="N34:O34"/>
    <mergeCell ref="A35:M35"/>
    <mergeCell ref="N35:O35"/>
    <mergeCell ref="A36:M36"/>
    <mergeCell ref="N36:O36"/>
    <mergeCell ref="A31:M31"/>
    <mergeCell ref="N31:O31"/>
    <mergeCell ref="A32:M32"/>
    <mergeCell ref="N32:O32"/>
    <mergeCell ref="A33:M33"/>
    <mergeCell ref="N33:O33"/>
    <mergeCell ref="A28:M28"/>
    <mergeCell ref="N28:O28"/>
    <mergeCell ref="A29:M29"/>
    <mergeCell ref="N29:O29"/>
    <mergeCell ref="A30:M30"/>
    <mergeCell ref="N30:O30"/>
    <mergeCell ref="A27:O27"/>
    <mergeCell ref="A16:B16"/>
    <mergeCell ref="A17:B17"/>
    <mergeCell ref="A18:A23"/>
    <mergeCell ref="A24:C25"/>
    <mergeCell ref="D24:G24"/>
    <mergeCell ref="H24:K24"/>
    <mergeCell ref="L24:O24"/>
    <mergeCell ref="D25:G25"/>
    <mergeCell ref="H25:K25"/>
    <mergeCell ref="L25:O25"/>
    <mergeCell ref="A26:O26"/>
    <mergeCell ref="A15:B15"/>
    <mergeCell ref="L7:O7"/>
    <mergeCell ref="L8:M8"/>
    <mergeCell ref="N8:O8"/>
    <mergeCell ref="A9:D9"/>
    <mergeCell ref="F9:G9"/>
    <mergeCell ref="J9:O9"/>
    <mergeCell ref="A10:O10"/>
    <mergeCell ref="A11:O11"/>
    <mergeCell ref="A12:O12"/>
    <mergeCell ref="A13:O13"/>
    <mergeCell ref="A14:B14"/>
    <mergeCell ref="A5:E5"/>
    <mergeCell ref="F5:O5"/>
    <mergeCell ref="A6:E6"/>
    <mergeCell ref="G6:O6"/>
    <mergeCell ref="A7:D8"/>
    <mergeCell ref="E7:E8"/>
    <mergeCell ref="F7:G8"/>
    <mergeCell ref="H7:H8"/>
    <mergeCell ref="I7:I8"/>
    <mergeCell ref="J7:K8"/>
    <mergeCell ref="A4:E4"/>
    <mergeCell ref="F4:O4"/>
    <mergeCell ref="A1:C2"/>
    <mergeCell ref="D1:O1"/>
    <mergeCell ref="D2:O2"/>
    <mergeCell ref="A3:E3"/>
    <mergeCell ref="F3:O3"/>
  </mergeCells>
  <dataValidations count="1">
    <dataValidation type="list" allowBlank="1" showInputMessage="1" showErrorMessage="1" sqref="J9:O9" xr:uid="{00000000-0002-0000-0600-000000000000}">
      <formula1>$Q$46:$Q$58</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15361"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15361"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089C4-09D9-411A-A1B8-5B7E5BF10E4C}">
  <dimension ref="B1:N29"/>
  <sheetViews>
    <sheetView workbookViewId="0">
      <selection activeCell="C3" sqref="C3"/>
    </sheetView>
  </sheetViews>
  <sheetFormatPr baseColWidth="10" defaultRowHeight="15" x14ac:dyDescent="0.25"/>
  <cols>
    <col min="1" max="1" width="0.7109375" customWidth="1"/>
    <col min="2" max="2" width="25" customWidth="1"/>
    <col min="3" max="14" width="12" customWidth="1"/>
  </cols>
  <sheetData>
    <row r="1" spans="2:14" x14ac:dyDescent="0.25">
      <c r="B1" s="57" t="s">
        <v>127</v>
      </c>
    </row>
    <row r="2" spans="2:14" x14ac:dyDescent="0.25">
      <c r="B2" s="56" t="s">
        <v>124</v>
      </c>
      <c r="C2" s="49" t="s">
        <v>7</v>
      </c>
      <c r="D2" s="49" t="s">
        <v>8</v>
      </c>
      <c r="E2" s="49" t="s">
        <v>9</v>
      </c>
      <c r="F2" s="49" t="s">
        <v>10</v>
      </c>
      <c r="G2" s="49" t="s">
        <v>11</v>
      </c>
      <c r="H2" s="49" t="s">
        <v>12</v>
      </c>
      <c r="I2" s="49" t="s">
        <v>13</v>
      </c>
      <c r="J2" s="49" t="s">
        <v>14</v>
      </c>
      <c r="K2" s="49" t="s">
        <v>15</v>
      </c>
      <c r="L2" s="49" t="s">
        <v>16</v>
      </c>
      <c r="M2" s="49" t="s">
        <v>17</v>
      </c>
      <c r="N2" s="49" t="s">
        <v>18</v>
      </c>
    </row>
    <row r="3" spans="2:14" ht="30" customHeight="1" x14ac:dyDescent="0.25">
      <c r="B3" s="19" t="s">
        <v>125</v>
      </c>
      <c r="C3" s="58"/>
      <c r="D3" s="58"/>
      <c r="E3" s="58"/>
      <c r="F3" s="58"/>
      <c r="G3" s="58"/>
      <c r="H3" s="58"/>
      <c r="I3" s="58"/>
      <c r="J3" s="58"/>
      <c r="K3" s="58"/>
      <c r="L3" s="58"/>
      <c r="M3" s="58"/>
      <c r="N3" s="58"/>
    </row>
    <row r="4" spans="2:14" ht="26.25" customHeight="1" x14ac:dyDescent="0.25">
      <c r="B4" s="19" t="s">
        <v>126</v>
      </c>
      <c r="C4" s="58"/>
      <c r="D4" s="59"/>
      <c r="E4" s="59"/>
      <c r="F4" s="59"/>
      <c r="G4" s="59"/>
      <c r="H4" s="59"/>
      <c r="I4" s="59"/>
      <c r="J4" s="59"/>
      <c r="K4" s="59"/>
      <c r="L4" s="59"/>
      <c r="M4" s="59"/>
      <c r="N4" s="59"/>
    </row>
    <row r="5" spans="2:14" ht="35.25" customHeight="1" x14ac:dyDescent="0.25">
      <c r="B5" s="19" t="s">
        <v>122</v>
      </c>
      <c r="C5" s="58"/>
      <c r="D5" s="58"/>
      <c r="E5" s="58"/>
      <c r="F5" s="58"/>
      <c r="G5" s="58"/>
      <c r="H5" s="58"/>
      <c r="I5" s="58"/>
      <c r="J5" s="58"/>
      <c r="K5" s="58"/>
      <c r="L5" s="58"/>
      <c r="M5" s="58"/>
      <c r="N5" s="58"/>
    </row>
    <row r="6" spans="2:14" ht="6.75" customHeight="1" x14ac:dyDescent="0.25"/>
    <row r="7" spans="2:14" x14ac:dyDescent="0.25">
      <c r="B7" s="57" t="s">
        <v>131</v>
      </c>
      <c r="C7" s="2"/>
      <c r="D7" s="2"/>
      <c r="E7" s="2"/>
      <c r="F7" s="2"/>
      <c r="G7" s="2"/>
      <c r="H7" s="2"/>
      <c r="I7" s="2"/>
      <c r="J7" s="2"/>
      <c r="K7" s="2"/>
      <c r="L7" s="2"/>
      <c r="M7" s="2"/>
      <c r="N7" s="2"/>
    </row>
    <row r="8" spans="2:14" x14ac:dyDescent="0.25">
      <c r="B8" s="56" t="s">
        <v>124</v>
      </c>
      <c r="C8" s="49" t="s">
        <v>7</v>
      </c>
      <c r="D8" s="49" t="s">
        <v>8</v>
      </c>
      <c r="E8" s="49" t="s">
        <v>9</v>
      </c>
      <c r="F8" s="49" t="s">
        <v>10</v>
      </c>
      <c r="G8" s="49" t="s">
        <v>11</v>
      </c>
      <c r="H8" s="49" t="s">
        <v>12</v>
      </c>
      <c r="I8" s="49" t="s">
        <v>13</v>
      </c>
      <c r="J8" s="49" t="s">
        <v>14</v>
      </c>
      <c r="K8" s="49" t="s">
        <v>15</v>
      </c>
      <c r="L8" s="49" t="s">
        <v>16</v>
      </c>
      <c r="M8" s="49" t="s">
        <v>17</v>
      </c>
      <c r="N8" s="49" t="s">
        <v>18</v>
      </c>
    </row>
    <row r="9" spans="2:14" ht="22.5" customHeight="1" x14ac:dyDescent="0.25">
      <c r="B9" s="19" t="s">
        <v>128</v>
      </c>
      <c r="C9" s="60"/>
      <c r="D9" s="60"/>
      <c r="E9" s="60"/>
      <c r="F9" s="60"/>
      <c r="G9" s="60"/>
      <c r="H9" s="60"/>
      <c r="I9" s="60"/>
      <c r="J9" s="60"/>
      <c r="K9" s="60"/>
      <c r="L9" s="60"/>
      <c r="M9" s="60"/>
      <c r="N9" s="60"/>
    </row>
    <row r="10" spans="2:14" ht="22.5" customHeight="1" x14ac:dyDescent="0.25">
      <c r="B10" s="19" t="s">
        <v>129</v>
      </c>
      <c r="C10" s="60"/>
      <c r="D10" s="61"/>
      <c r="E10" s="61"/>
      <c r="F10" s="61"/>
      <c r="G10" s="61"/>
      <c r="H10" s="61"/>
      <c r="I10" s="61"/>
      <c r="J10" s="61"/>
      <c r="K10" s="61"/>
      <c r="L10" s="61"/>
      <c r="M10" s="61"/>
      <c r="N10" s="61"/>
    </row>
    <row r="11" spans="2:14" ht="23.25" customHeight="1" x14ac:dyDescent="0.25">
      <c r="B11" s="19" t="s">
        <v>130</v>
      </c>
      <c r="C11" s="60"/>
      <c r="D11" s="60"/>
      <c r="E11" s="60"/>
      <c r="F11" s="60"/>
      <c r="G11" s="60"/>
      <c r="H11" s="60"/>
      <c r="I11" s="60"/>
      <c r="J11" s="60"/>
      <c r="K11" s="60"/>
      <c r="L11" s="60"/>
      <c r="M11" s="60"/>
      <c r="N11" s="60"/>
    </row>
    <row r="12" spans="2:14" ht="6.75" customHeight="1" x14ac:dyDescent="0.25"/>
    <row r="13" spans="2:14" x14ac:dyDescent="0.25">
      <c r="B13" s="57" t="s">
        <v>132</v>
      </c>
      <c r="C13" s="2"/>
      <c r="D13" s="2"/>
      <c r="E13" s="2"/>
      <c r="F13" s="2"/>
      <c r="G13" s="2"/>
      <c r="H13" s="2"/>
      <c r="I13" s="2"/>
      <c r="J13" s="2"/>
      <c r="K13" s="2"/>
      <c r="L13" s="2"/>
      <c r="M13" s="2"/>
      <c r="N13" s="2"/>
    </row>
    <row r="14" spans="2:14" x14ac:dyDescent="0.25">
      <c r="B14" s="56" t="s">
        <v>124</v>
      </c>
      <c r="C14" s="49" t="s">
        <v>7</v>
      </c>
      <c r="D14" s="49" t="s">
        <v>8</v>
      </c>
      <c r="E14" s="49" t="s">
        <v>9</v>
      </c>
      <c r="F14" s="49" t="s">
        <v>10</v>
      </c>
      <c r="G14" s="49" t="s">
        <v>11</v>
      </c>
      <c r="H14" s="49" t="s">
        <v>12</v>
      </c>
      <c r="I14" s="49" t="s">
        <v>13</v>
      </c>
      <c r="J14" s="49" t="s">
        <v>14</v>
      </c>
      <c r="K14" s="49" t="s">
        <v>15</v>
      </c>
      <c r="L14" s="49" t="s">
        <v>16</v>
      </c>
      <c r="M14" s="49" t="s">
        <v>17</v>
      </c>
      <c r="N14" s="49" t="s">
        <v>18</v>
      </c>
    </row>
    <row r="15" spans="2:14" ht="18.75" customHeight="1" x14ac:dyDescent="0.25">
      <c r="B15" s="19" t="s">
        <v>128</v>
      </c>
      <c r="C15" s="60"/>
      <c r="D15" s="60"/>
      <c r="E15" s="60"/>
      <c r="F15" s="60"/>
      <c r="G15" s="60"/>
      <c r="H15" s="60"/>
      <c r="I15" s="60"/>
      <c r="J15" s="60"/>
      <c r="K15" s="60"/>
      <c r="L15" s="60"/>
      <c r="M15" s="60"/>
      <c r="N15" s="60"/>
    </row>
    <row r="16" spans="2:14" ht="19.5" customHeight="1" x14ac:dyDescent="0.25">
      <c r="B16" s="19" t="s">
        <v>129</v>
      </c>
      <c r="C16" s="60"/>
      <c r="D16" s="61"/>
      <c r="E16" s="61"/>
      <c r="F16" s="61"/>
      <c r="G16" s="61"/>
      <c r="H16" s="61"/>
      <c r="I16" s="61"/>
      <c r="J16" s="61"/>
      <c r="K16" s="61"/>
      <c r="L16" s="61"/>
      <c r="M16" s="61"/>
      <c r="N16" s="61"/>
    </row>
    <row r="17" spans="2:14" ht="24" customHeight="1" x14ac:dyDescent="0.25">
      <c r="B17" s="19" t="s">
        <v>130</v>
      </c>
      <c r="C17" s="60"/>
      <c r="D17" s="60"/>
      <c r="E17" s="60"/>
      <c r="F17" s="60"/>
      <c r="G17" s="60"/>
      <c r="H17" s="60"/>
      <c r="I17" s="60"/>
      <c r="J17" s="60"/>
      <c r="K17" s="60"/>
      <c r="L17" s="60"/>
      <c r="M17" s="60"/>
      <c r="N17" s="60"/>
    </row>
    <row r="18" spans="2:14" ht="7.5" customHeight="1" x14ac:dyDescent="0.25"/>
    <row r="19" spans="2:14" s="2" customFormat="1" x14ac:dyDescent="0.25">
      <c r="B19" s="57" t="s">
        <v>133</v>
      </c>
    </row>
    <row r="20" spans="2:14" s="2" customFormat="1" x14ac:dyDescent="0.25">
      <c r="B20" s="56" t="s">
        <v>124</v>
      </c>
      <c r="C20" s="49" t="s">
        <v>7</v>
      </c>
      <c r="D20" s="49" t="s">
        <v>8</v>
      </c>
      <c r="E20" s="49" t="s">
        <v>9</v>
      </c>
      <c r="F20" s="49" t="s">
        <v>10</v>
      </c>
      <c r="G20" s="49" t="s">
        <v>11</v>
      </c>
      <c r="H20" s="49" t="s">
        <v>12</v>
      </c>
      <c r="I20" s="49" t="s">
        <v>13</v>
      </c>
      <c r="J20" s="49" t="s">
        <v>14</v>
      </c>
      <c r="K20" s="49" t="s">
        <v>15</v>
      </c>
      <c r="L20" s="49" t="s">
        <v>16</v>
      </c>
      <c r="M20" s="49" t="s">
        <v>17</v>
      </c>
      <c r="N20" s="49" t="s">
        <v>18</v>
      </c>
    </row>
    <row r="21" spans="2:14" s="2" customFormat="1" ht="22.5" customHeight="1" x14ac:dyDescent="0.25">
      <c r="B21" s="19" t="s">
        <v>128</v>
      </c>
      <c r="C21" s="60"/>
      <c r="D21" s="60"/>
      <c r="E21" s="60"/>
      <c r="F21" s="60"/>
      <c r="G21" s="60"/>
      <c r="H21" s="60"/>
      <c r="I21" s="60"/>
      <c r="J21" s="60"/>
      <c r="K21" s="60"/>
      <c r="L21" s="60"/>
      <c r="M21" s="60"/>
      <c r="N21" s="60"/>
    </row>
    <row r="22" spans="2:14" s="2" customFormat="1" ht="20.25" customHeight="1" x14ac:dyDescent="0.25">
      <c r="B22" s="19" t="s">
        <v>129</v>
      </c>
      <c r="C22" s="60"/>
      <c r="D22" s="61"/>
      <c r="E22" s="61"/>
      <c r="F22" s="61"/>
      <c r="G22" s="61"/>
      <c r="H22" s="61"/>
      <c r="I22" s="61"/>
      <c r="J22" s="61"/>
      <c r="K22" s="61"/>
      <c r="L22" s="61"/>
      <c r="M22" s="61"/>
      <c r="N22" s="61"/>
    </row>
    <row r="23" spans="2:14" s="2" customFormat="1" ht="25.5" customHeight="1" x14ac:dyDescent="0.25">
      <c r="B23" s="19" t="s">
        <v>130</v>
      </c>
      <c r="C23" s="60"/>
      <c r="D23" s="60"/>
      <c r="E23" s="60"/>
      <c r="F23" s="60"/>
      <c r="G23" s="60"/>
      <c r="H23" s="60"/>
      <c r="I23" s="60"/>
      <c r="J23" s="60"/>
      <c r="K23" s="60"/>
      <c r="L23" s="60"/>
      <c r="M23" s="60"/>
      <c r="N23" s="60"/>
    </row>
    <row r="24" spans="2:14" ht="7.5" customHeight="1" x14ac:dyDescent="0.25"/>
    <row r="25" spans="2:14" s="2" customFormat="1" x14ac:dyDescent="0.25">
      <c r="B25" s="57" t="s">
        <v>134</v>
      </c>
    </row>
    <row r="26" spans="2:14" s="2" customFormat="1" x14ac:dyDescent="0.25">
      <c r="B26" s="56" t="s">
        <v>124</v>
      </c>
      <c r="C26" s="49" t="s">
        <v>7</v>
      </c>
      <c r="D26" s="49" t="s">
        <v>8</v>
      </c>
      <c r="E26" s="49" t="s">
        <v>9</v>
      </c>
      <c r="F26" s="49" t="s">
        <v>10</v>
      </c>
      <c r="G26" s="49" t="s">
        <v>11</v>
      </c>
      <c r="H26" s="49" t="s">
        <v>12</v>
      </c>
      <c r="I26" s="49" t="s">
        <v>13</v>
      </c>
      <c r="J26" s="49" t="s">
        <v>14</v>
      </c>
      <c r="K26" s="49" t="s">
        <v>15</v>
      </c>
      <c r="L26" s="49" t="s">
        <v>16</v>
      </c>
      <c r="M26" s="49" t="s">
        <v>17</v>
      </c>
      <c r="N26" s="49" t="s">
        <v>18</v>
      </c>
    </row>
    <row r="27" spans="2:14" s="2" customFormat="1" ht="18" customHeight="1" x14ac:dyDescent="0.25">
      <c r="B27" s="19" t="s">
        <v>128</v>
      </c>
      <c r="C27" s="60">
        <v>100000000</v>
      </c>
      <c r="D27" s="60"/>
      <c r="E27" s="60"/>
      <c r="F27" s="60"/>
      <c r="G27" s="60"/>
      <c r="H27" s="60"/>
      <c r="I27" s="60"/>
      <c r="J27" s="60"/>
      <c r="K27" s="60"/>
      <c r="L27" s="60"/>
      <c r="M27" s="60"/>
      <c r="N27" s="60"/>
    </row>
    <row r="28" spans="2:14" s="2" customFormat="1" ht="18.75" customHeight="1" x14ac:dyDescent="0.25">
      <c r="B28" s="19" t="s">
        <v>129</v>
      </c>
      <c r="C28" s="60"/>
      <c r="D28" s="61"/>
      <c r="E28" s="61"/>
      <c r="F28" s="61"/>
      <c r="G28" s="61"/>
      <c r="H28" s="61"/>
      <c r="I28" s="61"/>
      <c r="J28" s="61"/>
      <c r="K28" s="61"/>
      <c r="L28" s="61"/>
      <c r="M28" s="61"/>
      <c r="N28" s="61"/>
    </row>
    <row r="29" spans="2:14" s="2" customFormat="1" ht="25.5" customHeight="1" x14ac:dyDescent="0.25">
      <c r="B29" s="19" t="s">
        <v>130</v>
      </c>
      <c r="C29" s="60"/>
      <c r="D29" s="60"/>
      <c r="E29" s="60"/>
      <c r="F29" s="60"/>
      <c r="G29" s="60"/>
      <c r="H29" s="60"/>
      <c r="I29" s="60"/>
      <c r="J29" s="60"/>
      <c r="K29" s="60"/>
      <c r="L29" s="60"/>
      <c r="M29" s="60"/>
      <c r="N29" s="60"/>
    </row>
  </sheetData>
  <printOptions horizontalCentered="1" verticalCentered="1"/>
  <pageMargins left="0.15748031496062992" right="0.15748031496062992" top="0.55118110236220474" bottom="0.55118110236220474" header="0.31496062992125984" footer="0.31496062992125984"/>
  <pageSetup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SET-GF Cartera</vt:lpstr>
      <vt:lpstr>01</vt:lpstr>
      <vt:lpstr>02</vt:lpstr>
      <vt:lpstr>03</vt:lpstr>
      <vt:lpstr>04</vt:lpstr>
      <vt:lpstr>05</vt:lpstr>
      <vt:lpstr>06</vt:lpstr>
      <vt:lpstr>Base Datos</vt:lpstr>
      <vt:lpstr>'SET-GF Cartera'!Títulos_a_imprimir</vt:lpstr>
    </vt:vector>
  </TitlesOfParts>
  <Company>Windows XP Colossus Edition 2 Reloaded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Colossus User</dc:creator>
  <cp:lastModifiedBy>WILSON</cp:lastModifiedBy>
  <cp:lastPrinted>2018-03-05T19:32:35Z</cp:lastPrinted>
  <dcterms:created xsi:type="dcterms:W3CDTF">2010-03-16T20:37:23Z</dcterms:created>
  <dcterms:modified xsi:type="dcterms:W3CDTF">2018-03-05T20:57:48Z</dcterms:modified>
</cp:coreProperties>
</file>